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4915" windowHeight="11820" activeTab="1"/>
  </bookViews>
  <sheets>
    <sheet name="Raw Data" sheetId="1" r:id="rId1"/>
    <sheet name="Normalized Data" sheetId="2" r:id="rId2"/>
  </sheets>
  <calcPr calcId="125725"/>
</workbook>
</file>

<file path=xl/calcChain.xml><?xml version="1.0" encoding="utf-8"?>
<calcChain xmlns="http://schemas.openxmlformats.org/spreadsheetml/2006/main">
  <c r="D90" i="1"/>
  <c r="E90"/>
  <c r="G90"/>
  <c r="H90"/>
  <c r="I90"/>
  <c r="K90"/>
  <c r="L90"/>
  <c r="M90"/>
  <c r="O90"/>
  <c r="P90"/>
  <c r="Q90"/>
  <c r="C90"/>
  <c r="C91" l="1"/>
  <c r="D92" s="1"/>
  <c r="G92"/>
  <c r="L92"/>
  <c r="Q92"/>
  <c r="H92"/>
  <c r="M92"/>
  <c r="C92"/>
  <c r="P92" l="1"/>
  <c r="L12" i="2" s="1"/>
  <c r="K92" i="1"/>
  <c r="E92"/>
  <c r="E12" i="2" s="1"/>
  <c r="O92" i="1"/>
  <c r="I92"/>
  <c r="I12" i="2" s="1"/>
  <c r="L13"/>
  <c r="L15"/>
  <c r="L17"/>
  <c r="L19"/>
  <c r="L25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"/>
  <c r="L5"/>
  <c r="L9"/>
  <c r="O12"/>
  <c r="O13"/>
  <c r="O14"/>
  <c r="O15"/>
  <c r="O16"/>
  <c r="O17"/>
  <c r="O18"/>
  <c r="O19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6"/>
  <c r="O8"/>
  <c r="O10"/>
  <c r="O5"/>
  <c r="O7"/>
  <c r="O9"/>
  <c r="E13"/>
  <c r="E15"/>
  <c r="E17"/>
  <c r="E19"/>
  <c r="E25"/>
  <c r="E27"/>
  <c r="E29"/>
  <c r="E31"/>
  <c r="E33"/>
  <c r="E35"/>
  <c r="E37"/>
  <c r="E39"/>
  <c r="E41"/>
  <c r="E43"/>
  <c r="E45"/>
  <c r="E47"/>
  <c r="E49"/>
  <c r="E51"/>
  <c r="E53"/>
  <c r="E55"/>
  <c r="E57"/>
  <c r="E59"/>
  <c r="E61"/>
  <c r="E63"/>
  <c r="E65"/>
  <c r="E67"/>
  <c r="E69"/>
  <c r="E71"/>
  <c r="E73"/>
  <c r="E75"/>
  <c r="E77"/>
  <c r="E79"/>
  <c r="E8"/>
  <c r="E5"/>
  <c r="E9"/>
  <c r="K12"/>
  <c r="K13"/>
  <c r="K14"/>
  <c r="K15"/>
  <c r="K16"/>
  <c r="K17"/>
  <c r="K18"/>
  <c r="K19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"/>
  <c r="K7"/>
  <c r="K9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6"/>
  <c r="K8"/>
  <c r="K10"/>
  <c r="I13"/>
  <c r="I15"/>
  <c r="I17"/>
  <c r="I19"/>
  <c r="I25"/>
  <c r="I27"/>
  <c r="I29"/>
  <c r="I31"/>
  <c r="I33"/>
  <c r="I35"/>
  <c r="I37"/>
  <c r="I39"/>
  <c r="I41"/>
  <c r="I43"/>
  <c r="I45"/>
  <c r="I47"/>
  <c r="I49"/>
  <c r="I51"/>
  <c r="I53"/>
  <c r="I55"/>
  <c r="I57"/>
  <c r="I5"/>
  <c r="I9"/>
  <c r="I60"/>
  <c r="I62"/>
  <c r="I64"/>
  <c r="I66"/>
  <c r="I68"/>
  <c r="I70"/>
  <c r="I72"/>
  <c r="I74"/>
  <c r="I76"/>
  <c r="I78"/>
  <c r="I6"/>
  <c r="I10"/>
  <c r="D12"/>
  <c r="D13"/>
  <c r="D14"/>
  <c r="D15"/>
  <c r="D16"/>
  <c r="D17"/>
  <c r="D18"/>
  <c r="D19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"/>
  <c r="D7"/>
  <c r="D9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6"/>
  <c r="D8"/>
  <c r="D10"/>
  <c r="C12"/>
  <c r="C13"/>
  <c r="C14"/>
  <c r="C15"/>
  <c r="C16"/>
  <c r="C17"/>
  <c r="C18"/>
  <c r="C19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6"/>
  <c r="C8"/>
  <c r="C10"/>
  <c r="C7"/>
  <c r="C9"/>
  <c r="C5"/>
  <c r="Q12"/>
  <c r="Q13"/>
  <c r="Q14"/>
  <c r="Q15"/>
  <c r="Q16"/>
  <c r="Q17"/>
  <c r="Q18"/>
  <c r="Q19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6"/>
  <c r="Q8"/>
  <c r="Q10"/>
  <c r="Q5"/>
  <c r="Q7"/>
  <c r="Q9"/>
  <c r="H12"/>
  <c r="H13"/>
  <c r="H14"/>
  <c r="H15"/>
  <c r="H16"/>
  <c r="H17"/>
  <c r="H18"/>
  <c r="H19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6"/>
  <c r="H8"/>
  <c r="H10"/>
  <c r="H5"/>
  <c r="H7"/>
  <c r="H9"/>
  <c r="M12"/>
  <c r="M13"/>
  <c r="M14"/>
  <c r="M15"/>
  <c r="M16"/>
  <c r="M17"/>
  <c r="M18"/>
  <c r="M19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5"/>
  <c r="M7"/>
  <c r="M9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6"/>
  <c r="M8"/>
  <c r="M10"/>
  <c r="P12"/>
  <c r="P13"/>
  <c r="P14"/>
  <c r="P15"/>
  <c r="P16"/>
  <c r="P17"/>
  <c r="P18"/>
  <c r="P19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5"/>
  <c r="P7"/>
  <c r="P9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6"/>
  <c r="P8"/>
  <c r="P10"/>
  <c r="G12"/>
  <c r="G13"/>
  <c r="G14"/>
  <c r="G15"/>
  <c r="G16"/>
  <c r="G17"/>
  <c r="G18"/>
  <c r="G19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5"/>
  <c r="G7"/>
  <c r="G9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6"/>
  <c r="G8"/>
  <c r="G10"/>
  <c r="I8" l="1"/>
  <c r="I79"/>
  <c r="I77"/>
  <c r="I75"/>
  <c r="I73"/>
  <c r="I71"/>
  <c r="I69"/>
  <c r="I67"/>
  <c r="I65"/>
  <c r="I63"/>
  <c r="I61"/>
  <c r="I59"/>
  <c r="I7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18"/>
  <c r="I16"/>
  <c r="I14"/>
  <c r="E7"/>
  <c r="E10"/>
  <c r="E6"/>
  <c r="E78"/>
  <c r="E76"/>
  <c r="E74"/>
  <c r="E72"/>
  <c r="E70"/>
  <c r="E68"/>
  <c r="E66"/>
  <c r="E64"/>
  <c r="E62"/>
  <c r="E60"/>
  <c r="E58"/>
  <c r="E56"/>
  <c r="E54"/>
  <c r="E52"/>
  <c r="E50"/>
  <c r="E48"/>
  <c r="E46"/>
  <c r="E44"/>
  <c r="E42"/>
  <c r="E40"/>
  <c r="E38"/>
  <c r="E36"/>
  <c r="E34"/>
  <c r="E32"/>
  <c r="E30"/>
  <c r="E28"/>
  <c r="E26"/>
  <c r="E24"/>
  <c r="E18"/>
  <c r="E16"/>
  <c r="E14"/>
  <c r="L7"/>
  <c r="L10"/>
  <c r="L6"/>
  <c r="L78"/>
  <c r="L76"/>
  <c r="L74"/>
  <c r="L72"/>
  <c r="L70"/>
  <c r="L68"/>
  <c r="L66"/>
  <c r="L64"/>
  <c r="L62"/>
  <c r="L60"/>
  <c r="L58"/>
  <c r="L56"/>
  <c r="L54"/>
  <c r="L52"/>
  <c r="L50"/>
  <c r="L48"/>
  <c r="L46"/>
  <c r="L44"/>
  <c r="L42"/>
  <c r="L40"/>
  <c r="L38"/>
  <c r="L36"/>
  <c r="L34"/>
  <c r="L32"/>
  <c r="L30"/>
  <c r="L28"/>
  <c r="L26"/>
  <c r="L24"/>
  <c r="L18"/>
  <c r="L16"/>
  <c r="L14"/>
  <c r="M21"/>
  <c r="H21"/>
  <c r="C21"/>
  <c r="D21"/>
  <c r="I21"/>
  <c r="K21"/>
  <c r="E21"/>
  <c r="O21"/>
  <c r="L21"/>
  <c r="G21"/>
  <c r="P21"/>
  <c r="Q21"/>
</calcChain>
</file>

<file path=xl/sharedStrings.xml><?xml version="1.0" encoding="utf-8"?>
<sst xmlns="http://schemas.openxmlformats.org/spreadsheetml/2006/main" count="381" uniqueCount="170">
  <si>
    <t>SampleID</t>
  </si>
  <si>
    <t>Owner</t>
  </si>
  <si>
    <t>RLH</t>
  </si>
  <si>
    <t>Date</t>
  </si>
  <si>
    <t>CartridgeID</t>
  </si>
  <si>
    <t>OYSTER</t>
  </si>
  <si>
    <t>GeneRLF</t>
  </si>
  <si>
    <t>OysterM2_C975_INT</t>
  </si>
  <si>
    <t>LaneID</t>
  </si>
  <si>
    <t>FovCount</t>
  </si>
  <si>
    <t>Registered</t>
  </si>
  <si>
    <t>FovScanned</t>
  </si>
  <si>
    <t>PctReg</t>
  </si>
  <si>
    <t>StagePos</t>
  </si>
  <si>
    <t>Scanner</t>
  </si>
  <si>
    <t>KB0006</t>
  </si>
  <si>
    <t>SpotDensity</t>
  </si>
  <si>
    <t>GRYBRG</t>
  </si>
  <si>
    <t>POS_A(128)</t>
  </si>
  <si>
    <t>YBRGRB</t>
  </si>
  <si>
    <t>POS_B(32)</t>
  </si>
  <si>
    <t>BYBGYB</t>
  </si>
  <si>
    <t>POS_C(8)</t>
  </si>
  <si>
    <t>RGBYGB</t>
  </si>
  <si>
    <t>POS_D(2)</t>
  </si>
  <si>
    <t>YGBGRY</t>
  </si>
  <si>
    <t>POS_E(0.5)</t>
  </si>
  <si>
    <t>GRYRGB</t>
  </si>
  <si>
    <t>POS_F(0.125)</t>
  </si>
  <si>
    <t>GBRYGY</t>
  </si>
  <si>
    <t>NEG_A(0)</t>
  </si>
  <si>
    <t>YRGBYR</t>
  </si>
  <si>
    <t>NEG_B(0)</t>
  </si>
  <si>
    <t>BRYRBR</t>
  </si>
  <si>
    <t>NEG_C(0)</t>
  </si>
  <si>
    <t>BYGBYG</t>
  </si>
  <si>
    <t>NEG_D(0)</t>
  </si>
  <si>
    <t>GBRBYG</t>
  </si>
  <si>
    <t>NEG_E(0)</t>
  </si>
  <si>
    <t>YBRYBR</t>
  </si>
  <si>
    <t>NEG_F(0)</t>
  </si>
  <si>
    <t>RYGYBY</t>
  </si>
  <si>
    <t>NEG_G(0)</t>
  </si>
  <si>
    <t>RYGRGR</t>
  </si>
  <si>
    <t>NEG_H(0)</t>
  </si>
  <si>
    <t>RBGBGB</t>
  </si>
  <si>
    <t>AJ512213_743</t>
  </si>
  <si>
    <t>BGBRBR</t>
  </si>
  <si>
    <t>AJ543432_200</t>
  </si>
  <si>
    <t>BGBRGB</t>
  </si>
  <si>
    <t>AJ543432_4598</t>
  </si>
  <si>
    <t>BRYRBY</t>
  </si>
  <si>
    <t>AJ543432_5207</t>
  </si>
  <si>
    <t>YGYRYG</t>
  </si>
  <si>
    <t>AJ565452_p_cg_6_55</t>
  </si>
  <si>
    <t>GYGBYR</t>
  </si>
  <si>
    <t>AJ565748_p_cg_6_56</t>
  </si>
  <si>
    <t>RBYGRY</t>
  </si>
  <si>
    <t>AJ971240_p_cg_6_616</t>
  </si>
  <si>
    <t>GBRYGB</t>
  </si>
  <si>
    <t>AM853797_p_cg_6_463</t>
  </si>
  <si>
    <t>YBRGYR</t>
  </si>
  <si>
    <t>AM855415_p_cg_6_704</t>
  </si>
  <si>
    <t>RYRBRB</t>
  </si>
  <si>
    <t>AM856127_p_cg_6_589</t>
  </si>
  <si>
    <t>RYBRYR</t>
  </si>
  <si>
    <t>AM857854_p_cg_6_74</t>
  </si>
  <si>
    <t>RYGRYB</t>
  </si>
  <si>
    <t>AM859411_p_cg_6_74</t>
  </si>
  <si>
    <t>GRYBYG</t>
  </si>
  <si>
    <t>AM862998_p_cg_6_207</t>
  </si>
  <si>
    <t>YBYRGY</t>
  </si>
  <si>
    <t>AM864646_p_cg_6_192</t>
  </si>
  <si>
    <t>RGBYRB</t>
  </si>
  <si>
    <t>AM866665_p_cg_6_214</t>
  </si>
  <si>
    <t>BGBYBY</t>
  </si>
  <si>
    <t>AM905317_5890</t>
  </si>
  <si>
    <t>BYRYGB</t>
  </si>
  <si>
    <t>AM905317_715</t>
  </si>
  <si>
    <t>BGYBYG</t>
  </si>
  <si>
    <t>AY713399_p_cg_6_400</t>
  </si>
  <si>
    <t>YGRBGR</t>
  </si>
  <si>
    <t>BQ426644_p_cg_6_674</t>
  </si>
  <si>
    <t>YRGBYB</t>
  </si>
  <si>
    <t>CU682098_p_cg_6_206</t>
  </si>
  <si>
    <t>BRYRYR</t>
  </si>
  <si>
    <t>CU984433_p_cg_6_533</t>
  </si>
  <si>
    <t>BYGYGR</t>
  </si>
  <si>
    <t>CU986348_p_cg_6_530</t>
  </si>
  <si>
    <t>YRGYRG</t>
  </si>
  <si>
    <t>CU986550_p_cg_6_18</t>
  </si>
  <si>
    <t>YBYBYB</t>
  </si>
  <si>
    <t>CU987656_p_cg_6_190</t>
  </si>
  <si>
    <t>RGRYGB</t>
  </si>
  <si>
    <t>CU987661_p_cg_6_619</t>
  </si>
  <si>
    <t>GRBYBY</t>
  </si>
  <si>
    <t>CU988599_p_cg_6_32</t>
  </si>
  <si>
    <t>RBYGBR</t>
  </si>
  <si>
    <t>CU989939_p_cg_6_133</t>
  </si>
  <si>
    <t>BYBYRB</t>
  </si>
  <si>
    <t>CU991755_p_cg_6_420</t>
  </si>
  <si>
    <t>YBGRBG</t>
  </si>
  <si>
    <t>CU993735_p_cg_6_189</t>
  </si>
  <si>
    <t>RYBRBY</t>
  </si>
  <si>
    <t>EE677744_p_cg_6_69</t>
  </si>
  <si>
    <t>RBRBYG</t>
  </si>
  <si>
    <t>ES789480_p_cg_6_411</t>
  </si>
  <si>
    <t>BGRGBR</t>
  </si>
  <si>
    <t>EU342886_1129</t>
  </si>
  <si>
    <t>BRGBRG</t>
  </si>
  <si>
    <t>EU342886_3306</t>
  </si>
  <si>
    <t>GBGYGR</t>
  </si>
  <si>
    <t>EW777519_206</t>
  </si>
  <si>
    <t>BYBYRY</t>
  </si>
  <si>
    <t>EW777722_272</t>
  </si>
  <si>
    <t>BYRYBR</t>
  </si>
  <si>
    <t>EW778340_662</t>
  </si>
  <si>
    <t>BRBRYB</t>
  </si>
  <si>
    <t>EW778934_p_cg_6_225</t>
  </si>
  <si>
    <t>BGRGBY</t>
  </si>
  <si>
    <t>EW779105_89</t>
  </si>
  <si>
    <t>BRBGRG</t>
  </si>
  <si>
    <t>EW779217_435</t>
  </si>
  <si>
    <t>GRBRGY</t>
  </si>
  <si>
    <t>EW779247_392</t>
  </si>
  <si>
    <t>GYBGBG</t>
  </si>
  <si>
    <t>EW779551_p_cg_6_124</t>
  </si>
  <si>
    <t>GBYBRB</t>
  </si>
  <si>
    <t>EW779551_p_cg_6_551</t>
  </si>
  <si>
    <t>GYRBYG</t>
  </si>
  <si>
    <t>FP000509_p_cg_6_270</t>
  </si>
  <si>
    <t>RGRYGR</t>
  </si>
  <si>
    <t>FP001424_p_cg_6_111</t>
  </si>
  <si>
    <t>YGBGRG</t>
  </si>
  <si>
    <t>FP008556_p_cg_6_5</t>
  </si>
  <si>
    <t>YGRBRY</t>
  </si>
  <si>
    <t>FP091107_p_cg_6_315</t>
  </si>
  <si>
    <t>GBRYGR</t>
  </si>
  <si>
    <t>GU207410_170500</t>
  </si>
  <si>
    <t>GBGYRB</t>
  </si>
  <si>
    <t>GU207411_26930</t>
  </si>
  <si>
    <t>GYBGRY</t>
  </si>
  <si>
    <t>GU207412_40763</t>
  </si>
  <si>
    <t>GYGBGB</t>
  </si>
  <si>
    <t>GU207412_41560</t>
  </si>
  <si>
    <t>GRYBGY</t>
  </si>
  <si>
    <t>GU207412_50441</t>
  </si>
  <si>
    <t>YBGRGY</t>
  </si>
  <si>
    <t>GU207415_8453</t>
  </si>
  <si>
    <t>YBYRGR</t>
  </si>
  <si>
    <t>GU207430_132704</t>
  </si>
  <si>
    <t>YGYRYR</t>
  </si>
  <si>
    <t>GU207456_52397</t>
  </si>
  <si>
    <t>YBRGBG</t>
  </si>
  <si>
    <t>GU207459_125</t>
  </si>
  <si>
    <t>YRYGBR</t>
  </si>
  <si>
    <t>GU324325_133982</t>
  </si>
  <si>
    <t>Digest</t>
  </si>
  <si>
    <t>ALUI only</t>
  </si>
  <si>
    <t>ALUI + HPAII</t>
  </si>
  <si>
    <t>ALUI + MSPI</t>
  </si>
  <si>
    <t>OA</t>
  </si>
  <si>
    <t>EE2</t>
  </si>
  <si>
    <t>Sperm</t>
  </si>
  <si>
    <t>Larvae</t>
  </si>
  <si>
    <t>SUM POSITIVE CONTROLS</t>
  </si>
  <si>
    <t>AVERAGE</t>
  </si>
  <si>
    <t>Normilization Factor:</t>
  </si>
  <si>
    <t>Background (Average + 2STD)*</t>
  </si>
  <si>
    <r>
      <rPr>
        <b/>
        <i/>
        <sz val="11"/>
        <rFont val="Calibri"/>
        <family val="2"/>
        <scheme val="minor"/>
      </rPr>
      <t>*</t>
    </r>
    <r>
      <rPr>
        <i/>
        <sz val="11"/>
        <color rgb="FFC00000"/>
        <rFont val="Calibri"/>
        <family val="2"/>
        <scheme val="minor"/>
      </rPr>
      <t>Any counts below this value are considered background and are dimmed to grey font</t>
    </r>
  </si>
</sst>
</file>

<file path=xl/styles.xml><?xml version="1.0" encoding="utf-8"?>
<styleSheet xmlns="http://schemas.openxmlformats.org/spreadsheetml/2006/main">
  <numFmts count="1">
    <numFmt numFmtId="165" formatCode="0.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6" fillId="0" borderId="0" xfId="0" applyFont="1"/>
    <xf numFmtId="0" fontId="18" fillId="0" borderId="0" xfId="0" applyFont="1"/>
    <xf numFmtId="0" fontId="16" fillId="0" borderId="10" xfId="0" applyFont="1" applyBorder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16" fillId="0" borderId="0" xfId="0" applyFont="1" applyFill="1" applyBorder="1"/>
    <xf numFmtId="0" fontId="19" fillId="0" borderId="0" xfId="0" applyFont="1" applyFill="1" applyBorder="1"/>
    <xf numFmtId="0" fontId="19" fillId="0" borderId="0" xfId="0" applyFont="1"/>
    <xf numFmtId="165" fontId="1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0" fillId="0" borderId="0" xfId="0" applyFont="1"/>
    <xf numFmtId="1" fontId="16" fillId="0" borderId="0" xfId="0" applyNumberFormat="1" applyFont="1" applyAlignment="1">
      <alignment horizontal="center"/>
    </xf>
    <xf numFmtId="0" fontId="21" fillId="0" borderId="0" xfId="0" applyFont="1"/>
    <xf numFmtId="1" fontId="23" fillId="0" borderId="0" xfId="0" applyNumberFormat="1" applyFont="1" applyAlignment="1">
      <alignment horizontal="center"/>
    </xf>
    <xf numFmtId="0" fontId="18" fillId="33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18" fillId="36" borderId="0" xfId="0" applyFont="1" applyFill="1" applyAlignment="1">
      <alignment horizontal="center"/>
    </xf>
    <xf numFmtId="0" fontId="18" fillId="37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499984740745262"/>
      </font>
    </dxf>
    <dxf>
      <font>
        <color theme="0" tint="-0.2499465926084170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2"/>
  <sheetViews>
    <sheetView workbookViewId="0">
      <pane ySplit="3" topLeftCell="A4" activePane="bottomLeft" state="frozen"/>
      <selection pane="bottomLeft"/>
    </sheetView>
  </sheetViews>
  <sheetFormatPr defaultRowHeight="15"/>
  <cols>
    <col min="2" max="2" width="24.140625" customWidth="1"/>
    <col min="3" max="5" width="11.7109375" customWidth="1"/>
    <col min="6" max="6" width="7" customWidth="1"/>
    <col min="7" max="9" width="11.7109375" customWidth="1"/>
    <col min="10" max="10" width="7.28515625" customWidth="1"/>
    <col min="11" max="13" width="11.7109375" customWidth="1"/>
    <col min="14" max="14" width="7.5703125" customWidth="1"/>
    <col min="15" max="17" width="11.7109375" customWidth="1"/>
  </cols>
  <sheetData>
    <row r="2" spans="1:17" s="2" customFormat="1" ht="18.75">
      <c r="A2" s="2" t="s">
        <v>0</v>
      </c>
      <c r="C2" s="21" t="s">
        <v>161</v>
      </c>
      <c r="D2" s="21"/>
      <c r="E2" s="21"/>
      <c r="G2" s="22" t="s">
        <v>162</v>
      </c>
      <c r="H2" s="22"/>
      <c r="I2" s="22"/>
      <c r="K2" s="23" t="s">
        <v>163</v>
      </c>
      <c r="L2" s="23"/>
      <c r="M2" s="23"/>
      <c r="O2" s="24" t="s">
        <v>164</v>
      </c>
      <c r="P2" s="24"/>
      <c r="Q2" s="24"/>
    </row>
    <row r="3" spans="1:17" s="4" customFormat="1" ht="15.75" thickBot="1">
      <c r="A3" s="3" t="s">
        <v>157</v>
      </c>
      <c r="C3" s="8" t="s">
        <v>158</v>
      </c>
      <c r="D3" s="6" t="s">
        <v>159</v>
      </c>
      <c r="E3" s="7" t="s">
        <v>160</v>
      </c>
      <c r="F3" s="5"/>
      <c r="G3" s="8" t="s">
        <v>158</v>
      </c>
      <c r="H3" s="6" t="s">
        <v>159</v>
      </c>
      <c r="I3" s="7" t="s">
        <v>160</v>
      </c>
      <c r="J3" s="5"/>
      <c r="K3" s="8" t="s">
        <v>158</v>
      </c>
      <c r="L3" s="6" t="s">
        <v>159</v>
      </c>
      <c r="M3" s="7" t="s">
        <v>160</v>
      </c>
      <c r="N3" s="5"/>
      <c r="O3" s="8" t="s">
        <v>158</v>
      </c>
      <c r="P3" s="6" t="s">
        <v>159</v>
      </c>
      <c r="Q3" s="7" t="s">
        <v>160</v>
      </c>
    </row>
    <row r="4" spans="1:17" s="9" customFormat="1">
      <c r="A4" s="10" t="s">
        <v>1</v>
      </c>
      <c r="C4" s="9" t="s">
        <v>2</v>
      </c>
      <c r="D4" s="9" t="s">
        <v>2</v>
      </c>
      <c r="E4" s="9" t="s">
        <v>2</v>
      </c>
      <c r="G4" s="9" t="s">
        <v>2</v>
      </c>
      <c r="H4" s="9" t="s">
        <v>2</v>
      </c>
      <c r="I4" s="9" t="s">
        <v>2</v>
      </c>
      <c r="K4" s="9" t="s">
        <v>2</v>
      </c>
      <c r="L4" s="9" t="s">
        <v>2</v>
      </c>
      <c r="M4" s="9" t="s">
        <v>2</v>
      </c>
      <c r="O4" s="9" t="s">
        <v>2</v>
      </c>
      <c r="P4" s="9" t="s">
        <v>2</v>
      </c>
      <c r="Q4" s="9" t="s">
        <v>2</v>
      </c>
    </row>
    <row r="5" spans="1:17">
      <c r="A5" t="s">
        <v>3</v>
      </c>
      <c r="C5" s="9">
        <v>20111111</v>
      </c>
      <c r="D5" s="9">
        <v>20111111</v>
      </c>
      <c r="E5" s="9">
        <v>20111111</v>
      </c>
      <c r="F5" s="9"/>
      <c r="G5" s="9">
        <v>20111111</v>
      </c>
      <c r="H5" s="9">
        <v>20111111</v>
      </c>
      <c r="I5" s="9">
        <v>20111111</v>
      </c>
      <c r="J5" s="9"/>
      <c r="K5" s="9">
        <v>20111111</v>
      </c>
      <c r="L5" s="9">
        <v>20111111</v>
      </c>
      <c r="M5" s="9">
        <v>20111111</v>
      </c>
      <c r="N5" s="9"/>
      <c r="O5" s="9">
        <v>20111111</v>
      </c>
      <c r="P5" s="9">
        <v>20111111</v>
      </c>
      <c r="Q5" s="9">
        <v>20111111</v>
      </c>
    </row>
    <row r="6" spans="1:17">
      <c r="A6" t="s">
        <v>4</v>
      </c>
      <c r="C6" s="9" t="s">
        <v>5</v>
      </c>
      <c r="D6" s="9" t="s">
        <v>5</v>
      </c>
      <c r="E6" s="9" t="s">
        <v>5</v>
      </c>
      <c r="F6" s="9"/>
      <c r="G6" s="9" t="s">
        <v>5</v>
      </c>
      <c r="H6" s="9" t="s">
        <v>5</v>
      </c>
      <c r="I6" s="9" t="s">
        <v>5</v>
      </c>
      <c r="J6" s="9"/>
      <c r="K6" s="9" t="s">
        <v>5</v>
      </c>
      <c r="L6" s="9" t="s">
        <v>5</v>
      </c>
      <c r="M6" s="9" t="s">
        <v>5</v>
      </c>
      <c r="N6" s="9"/>
      <c r="O6" s="9" t="s">
        <v>5</v>
      </c>
      <c r="P6" s="9" t="s">
        <v>5</v>
      </c>
      <c r="Q6" s="9" t="s">
        <v>5</v>
      </c>
    </row>
    <row r="7" spans="1:17" s="10" customFormat="1">
      <c r="A7" s="10" t="s">
        <v>6</v>
      </c>
      <c r="C7" s="10" t="s">
        <v>7</v>
      </c>
      <c r="D7" s="10" t="s">
        <v>7</v>
      </c>
      <c r="E7" s="10" t="s">
        <v>7</v>
      </c>
      <c r="G7" s="10" t="s">
        <v>7</v>
      </c>
      <c r="H7" s="10" t="s">
        <v>7</v>
      </c>
      <c r="I7" s="10" t="s">
        <v>7</v>
      </c>
      <c r="K7" s="10" t="s">
        <v>7</v>
      </c>
      <c r="L7" s="10" t="s">
        <v>7</v>
      </c>
      <c r="M7" s="10" t="s">
        <v>7</v>
      </c>
      <c r="O7" s="10" t="s">
        <v>7</v>
      </c>
      <c r="P7" s="10" t="s">
        <v>7</v>
      </c>
      <c r="Q7" s="10" t="s">
        <v>7</v>
      </c>
    </row>
    <row r="8" spans="1:17">
      <c r="A8" t="s">
        <v>8</v>
      </c>
      <c r="C8" s="9">
        <v>1</v>
      </c>
      <c r="D8" s="9">
        <v>5</v>
      </c>
      <c r="E8" s="9">
        <v>9</v>
      </c>
      <c r="F8" s="9"/>
      <c r="G8" s="9">
        <v>2</v>
      </c>
      <c r="H8" s="9">
        <v>6</v>
      </c>
      <c r="I8" s="9">
        <v>10</v>
      </c>
      <c r="J8" s="9"/>
      <c r="K8" s="9">
        <v>3</v>
      </c>
      <c r="L8" s="9">
        <v>7</v>
      </c>
      <c r="M8" s="9">
        <v>11</v>
      </c>
      <c r="N8" s="9"/>
      <c r="O8" s="9">
        <v>4</v>
      </c>
      <c r="P8" s="9">
        <v>8</v>
      </c>
      <c r="Q8" s="9">
        <v>12</v>
      </c>
    </row>
    <row r="9" spans="1:17">
      <c r="A9" t="s">
        <v>9</v>
      </c>
      <c r="C9" s="9">
        <v>280</v>
      </c>
      <c r="D9" s="9">
        <v>280</v>
      </c>
      <c r="E9" s="9">
        <v>280</v>
      </c>
      <c r="F9" s="9"/>
      <c r="G9" s="9">
        <v>280</v>
      </c>
      <c r="H9" s="9">
        <v>280</v>
      </c>
      <c r="I9" s="9">
        <v>280</v>
      </c>
      <c r="J9" s="9"/>
      <c r="K9" s="9">
        <v>280</v>
      </c>
      <c r="L9" s="9">
        <v>280</v>
      </c>
      <c r="M9" s="9">
        <v>280</v>
      </c>
      <c r="N9" s="9"/>
      <c r="O9" s="9">
        <v>280</v>
      </c>
      <c r="P9" s="9">
        <v>280</v>
      </c>
      <c r="Q9" s="9">
        <v>280</v>
      </c>
    </row>
    <row r="10" spans="1:17">
      <c r="A10" t="s">
        <v>10</v>
      </c>
      <c r="C10" s="9">
        <v>280</v>
      </c>
      <c r="D10" s="9">
        <v>280</v>
      </c>
      <c r="E10" s="9">
        <v>280</v>
      </c>
      <c r="F10" s="9"/>
      <c r="G10" s="9">
        <v>280</v>
      </c>
      <c r="H10" s="9">
        <v>279</v>
      </c>
      <c r="I10" s="9">
        <v>280</v>
      </c>
      <c r="J10" s="9"/>
      <c r="K10" s="9">
        <v>280</v>
      </c>
      <c r="L10" s="9">
        <v>280</v>
      </c>
      <c r="M10" s="9">
        <v>280</v>
      </c>
      <c r="N10" s="9"/>
      <c r="O10" s="9">
        <v>278</v>
      </c>
      <c r="P10" s="9">
        <v>280</v>
      </c>
      <c r="Q10" s="9">
        <v>280</v>
      </c>
    </row>
    <row r="11" spans="1:17">
      <c r="A11" t="s">
        <v>11</v>
      </c>
      <c r="C11" s="9">
        <v>280</v>
      </c>
      <c r="D11" s="9">
        <v>280</v>
      </c>
      <c r="E11" s="9">
        <v>280</v>
      </c>
      <c r="F11" s="9"/>
      <c r="G11" s="9">
        <v>280</v>
      </c>
      <c r="H11" s="9">
        <v>280</v>
      </c>
      <c r="I11" s="9">
        <v>280</v>
      </c>
      <c r="J11" s="9"/>
      <c r="K11" s="9">
        <v>280</v>
      </c>
      <c r="L11" s="9">
        <v>280</v>
      </c>
      <c r="M11" s="9">
        <v>280</v>
      </c>
      <c r="N11" s="9"/>
      <c r="O11" s="9">
        <v>280</v>
      </c>
      <c r="P11" s="9">
        <v>280</v>
      </c>
      <c r="Q11" s="9">
        <v>280</v>
      </c>
    </row>
    <row r="12" spans="1:17">
      <c r="A12" t="s">
        <v>12</v>
      </c>
      <c r="C12" s="9">
        <v>1</v>
      </c>
      <c r="D12" s="9">
        <v>1</v>
      </c>
      <c r="E12" s="9">
        <v>1</v>
      </c>
      <c r="F12" s="9"/>
      <c r="G12" s="9">
        <v>1</v>
      </c>
      <c r="H12" s="9">
        <v>0.996</v>
      </c>
      <c r="I12" s="9">
        <v>1</v>
      </c>
      <c r="J12" s="9"/>
      <c r="K12" s="9">
        <v>1</v>
      </c>
      <c r="L12" s="9">
        <v>1</v>
      </c>
      <c r="M12" s="9">
        <v>1</v>
      </c>
      <c r="N12" s="9"/>
      <c r="O12" s="9">
        <v>0.99299999999999999</v>
      </c>
      <c r="P12" s="9">
        <v>1</v>
      </c>
      <c r="Q12" s="9">
        <v>1</v>
      </c>
    </row>
    <row r="13" spans="1:17">
      <c r="A13" t="s">
        <v>13</v>
      </c>
      <c r="C13" s="9">
        <v>1</v>
      </c>
      <c r="D13" s="9">
        <v>1</v>
      </c>
      <c r="E13" s="9">
        <v>1</v>
      </c>
      <c r="F13" s="9"/>
      <c r="G13" s="9">
        <v>1</v>
      </c>
      <c r="H13" s="9">
        <v>1</v>
      </c>
      <c r="I13" s="9">
        <v>1</v>
      </c>
      <c r="J13" s="9"/>
      <c r="K13" s="9">
        <v>1</v>
      </c>
      <c r="L13" s="9">
        <v>1</v>
      </c>
      <c r="M13" s="9">
        <v>1</v>
      </c>
      <c r="N13" s="9"/>
      <c r="O13" s="9">
        <v>1</v>
      </c>
      <c r="P13" s="9">
        <v>1</v>
      </c>
      <c r="Q13" s="9">
        <v>1</v>
      </c>
    </row>
    <row r="14" spans="1:17">
      <c r="A14" t="s">
        <v>14</v>
      </c>
      <c r="C14" s="9" t="s">
        <v>15</v>
      </c>
      <c r="D14" s="9" t="s">
        <v>15</v>
      </c>
      <c r="E14" s="9" t="s">
        <v>15</v>
      </c>
      <c r="F14" s="9"/>
      <c r="G14" s="9" t="s">
        <v>15</v>
      </c>
      <c r="H14" s="9" t="s">
        <v>15</v>
      </c>
      <c r="I14" s="9" t="s">
        <v>15</v>
      </c>
      <c r="J14" s="9"/>
      <c r="K14" s="9" t="s">
        <v>15</v>
      </c>
      <c r="L14" s="9" t="s">
        <v>15</v>
      </c>
      <c r="M14" s="9" t="s">
        <v>15</v>
      </c>
      <c r="N14" s="9"/>
      <c r="O14" s="9" t="s">
        <v>15</v>
      </c>
      <c r="P14" s="9" t="s">
        <v>15</v>
      </c>
      <c r="Q14" s="9" t="s">
        <v>15</v>
      </c>
    </row>
    <row r="15" spans="1:17">
      <c r="A15" t="s">
        <v>16</v>
      </c>
      <c r="C15" s="9">
        <v>0.14000000000000001</v>
      </c>
      <c r="D15" s="9">
        <v>0.1</v>
      </c>
      <c r="E15" s="9">
        <v>0.1</v>
      </c>
      <c r="F15" s="9"/>
      <c r="G15" s="9">
        <v>0.18</v>
      </c>
      <c r="H15" s="9">
        <v>0.1</v>
      </c>
      <c r="I15" s="9">
        <v>0.09</v>
      </c>
      <c r="J15" s="9"/>
      <c r="K15" s="9">
        <v>0.1</v>
      </c>
      <c r="L15" s="9">
        <v>0.1</v>
      </c>
      <c r="M15" s="9">
        <v>0.1</v>
      </c>
      <c r="N15" s="9"/>
      <c r="O15" s="9">
        <v>0.23</v>
      </c>
      <c r="P15" s="9">
        <v>0.17</v>
      </c>
      <c r="Q15" s="9">
        <v>0.14000000000000001</v>
      </c>
    </row>
    <row r="17" spans="1:17">
      <c r="A17" t="s">
        <v>17</v>
      </c>
      <c r="B17" t="s">
        <v>18</v>
      </c>
      <c r="C17" s="9">
        <v>19687</v>
      </c>
      <c r="D17" s="9">
        <v>25604</v>
      </c>
      <c r="E17" s="9">
        <v>27935</v>
      </c>
      <c r="F17" s="9"/>
      <c r="G17" s="9">
        <v>25569</v>
      </c>
      <c r="H17" s="9">
        <v>23498</v>
      </c>
      <c r="I17" s="9">
        <v>26276</v>
      </c>
      <c r="J17" s="9"/>
      <c r="K17" s="9">
        <v>27460</v>
      </c>
      <c r="L17" s="9">
        <v>29146</v>
      </c>
      <c r="M17" s="9">
        <v>30418</v>
      </c>
      <c r="N17" s="9"/>
      <c r="O17" s="9">
        <v>24671</v>
      </c>
      <c r="P17" s="9">
        <v>25260</v>
      </c>
      <c r="Q17" s="9">
        <v>24318</v>
      </c>
    </row>
    <row r="18" spans="1:17">
      <c r="A18" t="s">
        <v>19</v>
      </c>
      <c r="B18" t="s">
        <v>20</v>
      </c>
      <c r="C18" s="9">
        <v>7808</v>
      </c>
      <c r="D18" s="9">
        <v>10026</v>
      </c>
      <c r="E18" s="9">
        <v>11131</v>
      </c>
      <c r="F18" s="9"/>
      <c r="G18" s="9">
        <v>10132</v>
      </c>
      <c r="H18" s="9">
        <v>9259</v>
      </c>
      <c r="I18" s="9">
        <v>10520</v>
      </c>
      <c r="J18" s="9"/>
      <c r="K18" s="9">
        <v>10790</v>
      </c>
      <c r="L18" s="9">
        <v>11408</v>
      </c>
      <c r="M18" s="9">
        <v>12130</v>
      </c>
      <c r="N18" s="9"/>
      <c r="O18" s="9">
        <v>9485</v>
      </c>
      <c r="P18" s="9">
        <v>9711</v>
      </c>
      <c r="Q18" s="9">
        <v>9432</v>
      </c>
    </row>
    <row r="19" spans="1:17">
      <c r="A19" t="s">
        <v>21</v>
      </c>
      <c r="B19" t="s">
        <v>22</v>
      </c>
      <c r="C19" s="9">
        <v>2323</v>
      </c>
      <c r="D19" s="9">
        <v>2926</v>
      </c>
      <c r="E19" s="9">
        <v>3212</v>
      </c>
      <c r="F19" s="9"/>
      <c r="G19" s="9">
        <v>3009</v>
      </c>
      <c r="H19" s="9">
        <v>2656</v>
      </c>
      <c r="I19" s="9">
        <v>2997</v>
      </c>
      <c r="J19" s="9"/>
      <c r="K19" s="9">
        <v>3434</v>
      </c>
      <c r="L19" s="9">
        <v>3507</v>
      </c>
      <c r="M19" s="9">
        <v>3649</v>
      </c>
      <c r="N19" s="9"/>
      <c r="O19" s="9">
        <v>3013</v>
      </c>
      <c r="P19" s="9">
        <v>3067</v>
      </c>
      <c r="Q19" s="9">
        <v>2985</v>
      </c>
    </row>
    <row r="20" spans="1:17">
      <c r="A20" t="s">
        <v>23</v>
      </c>
      <c r="B20" t="s">
        <v>24</v>
      </c>
      <c r="C20" s="9">
        <v>630</v>
      </c>
      <c r="D20" s="9">
        <v>815</v>
      </c>
      <c r="E20" s="9">
        <v>916</v>
      </c>
      <c r="F20" s="9"/>
      <c r="G20" s="9">
        <v>836</v>
      </c>
      <c r="H20" s="9">
        <v>769</v>
      </c>
      <c r="I20" s="9">
        <v>839</v>
      </c>
      <c r="J20" s="9"/>
      <c r="K20" s="9">
        <v>915</v>
      </c>
      <c r="L20" s="9">
        <v>955</v>
      </c>
      <c r="M20" s="9">
        <v>991</v>
      </c>
      <c r="N20" s="9"/>
      <c r="O20" s="9">
        <v>840</v>
      </c>
      <c r="P20" s="9">
        <v>820</v>
      </c>
      <c r="Q20" s="9">
        <v>779</v>
      </c>
    </row>
    <row r="21" spans="1:17">
      <c r="A21" t="s">
        <v>25</v>
      </c>
      <c r="B21" t="s">
        <v>26</v>
      </c>
      <c r="C21" s="9">
        <v>410</v>
      </c>
      <c r="D21" s="9">
        <v>525</v>
      </c>
      <c r="E21" s="9">
        <v>528</v>
      </c>
      <c r="F21" s="9"/>
      <c r="G21" s="9">
        <v>578</v>
      </c>
      <c r="H21" s="9">
        <v>474</v>
      </c>
      <c r="I21" s="9">
        <v>552</v>
      </c>
      <c r="J21" s="9"/>
      <c r="K21" s="9">
        <v>553</v>
      </c>
      <c r="L21" s="9">
        <v>567</v>
      </c>
      <c r="M21" s="9">
        <v>576</v>
      </c>
      <c r="N21" s="9"/>
      <c r="O21" s="9">
        <v>503</v>
      </c>
      <c r="P21" s="9">
        <v>505</v>
      </c>
      <c r="Q21" s="9">
        <v>476</v>
      </c>
    </row>
    <row r="22" spans="1:17">
      <c r="A22" t="s">
        <v>27</v>
      </c>
      <c r="B22" t="s">
        <v>28</v>
      </c>
      <c r="C22" s="9">
        <v>152</v>
      </c>
      <c r="D22" s="9">
        <v>217</v>
      </c>
      <c r="E22" s="9">
        <v>238</v>
      </c>
      <c r="F22" s="9"/>
      <c r="G22" s="9">
        <v>215</v>
      </c>
      <c r="H22" s="9">
        <v>173</v>
      </c>
      <c r="I22" s="9">
        <v>198</v>
      </c>
      <c r="J22" s="9"/>
      <c r="K22" s="9">
        <v>211</v>
      </c>
      <c r="L22" s="9">
        <v>239</v>
      </c>
      <c r="M22" s="9">
        <v>256</v>
      </c>
      <c r="N22" s="9"/>
      <c r="O22" s="9">
        <v>228</v>
      </c>
      <c r="P22" s="9">
        <v>193</v>
      </c>
      <c r="Q22" s="9">
        <v>189</v>
      </c>
    </row>
    <row r="23" spans="1:17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>
      <c r="A24" t="s">
        <v>29</v>
      </c>
      <c r="B24" t="s">
        <v>30</v>
      </c>
      <c r="C24" s="9">
        <v>41</v>
      </c>
      <c r="D24" s="9">
        <v>42</v>
      </c>
      <c r="E24" s="9">
        <v>41</v>
      </c>
      <c r="F24" s="9"/>
      <c r="G24" s="9">
        <v>49</v>
      </c>
      <c r="H24" s="9">
        <v>30</v>
      </c>
      <c r="I24" s="9">
        <v>30</v>
      </c>
      <c r="J24" s="9"/>
      <c r="K24" s="9">
        <v>38</v>
      </c>
      <c r="L24" s="9">
        <v>40</v>
      </c>
      <c r="M24" s="9">
        <v>40</v>
      </c>
      <c r="N24" s="9"/>
      <c r="O24" s="9">
        <v>42</v>
      </c>
      <c r="P24" s="9">
        <v>36</v>
      </c>
      <c r="Q24" s="9">
        <v>30</v>
      </c>
    </row>
    <row r="25" spans="1:17">
      <c r="A25" t="s">
        <v>31</v>
      </c>
      <c r="B25" t="s">
        <v>32</v>
      </c>
      <c r="C25" s="9">
        <v>20</v>
      </c>
      <c r="D25" s="9">
        <v>23</v>
      </c>
      <c r="E25" s="9">
        <v>25</v>
      </c>
      <c r="F25" s="9"/>
      <c r="G25" s="9">
        <v>29</v>
      </c>
      <c r="H25" s="9">
        <v>20</v>
      </c>
      <c r="I25" s="9">
        <v>17</v>
      </c>
      <c r="J25" s="9"/>
      <c r="K25" s="9">
        <v>21</v>
      </c>
      <c r="L25" s="9">
        <v>28</v>
      </c>
      <c r="M25" s="9">
        <v>12</v>
      </c>
      <c r="N25" s="9"/>
      <c r="O25" s="9">
        <v>23</v>
      </c>
      <c r="P25" s="9">
        <v>18</v>
      </c>
      <c r="Q25" s="9">
        <v>20</v>
      </c>
    </row>
    <row r="26" spans="1:17">
      <c r="A26" t="s">
        <v>33</v>
      </c>
      <c r="B26" t="s">
        <v>34</v>
      </c>
      <c r="C26" s="9">
        <v>23</v>
      </c>
      <c r="D26" s="9">
        <v>19</v>
      </c>
      <c r="E26" s="9">
        <v>20</v>
      </c>
      <c r="F26" s="9"/>
      <c r="G26" s="9">
        <v>27</v>
      </c>
      <c r="H26" s="9">
        <v>13</v>
      </c>
      <c r="I26" s="9">
        <v>15</v>
      </c>
      <c r="J26" s="9"/>
      <c r="K26" s="9">
        <v>20</v>
      </c>
      <c r="L26" s="9">
        <v>26</v>
      </c>
      <c r="M26" s="9">
        <v>28</v>
      </c>
      <c r="N26" s="9"/>
      <c r="O26" s="9">
        <v>21</v>
      </c>
      <c r="P26" s="9">
        <v>13</v>
      </c>
      <c r="Q26" s="9">
        <v>11</v>
      </c>
    </row>
    <row r="27" spans="1:17">
      <c r="A27" t="s">
        <v>35</v>
      </c>
      <c r="B27" t="s">
        <v>36</v>
      </c>
      <c r="C27" s="9">
        <v>21</v>
      </c>
      <c r="D27" s="9">
        <v>17</v>
      </c>
      <c r="E27" s="9">
        <v>12</v>
      </c>
      <c r="F27" s="9"/>
      <c r="G27" s="9">
        <v>22</v>
      </c>
      <c r="H27" s="9">
        <v>8</v>
      </c>
      <c r="I27" s="9">
        <v>16</v>
      </c>
      <c r="J27" s="9"/>
      <c r="K27" s="9">
        <v>13</v>
      </c>
      <c r="L27" s="9">
        <v>10</v>
      </c>
      <c r="M27" s="9">
        <v>14</v>
      </c>
      <c r="N27" s="9"/>
      <c r="O27" s="9">
        <v>22</v>
      </c>
      <c r="P27" s="9">
        <v>14</v>
      </c>
      <c r="Q27" s="9">
        <v>12</v>
      </c>
    </row>
    <row r="28" spans="1:17">
      <c r="A28" t="s">
        <v>37</v>
      </c>
      <c r="B28" t="s">
        <v>38</v>
      </c>
      <c r="C28" s="9">
        <v>26</v>
      </c>
      <c r="D28" s="9">
        <v>36</v>
      </c>
      <c r="E28" s="9">
        <v>25</v>
      </c>
      <c r="F28" s="9"/>
      <c r="G28" s="9">
        <v>33</v>
      </c>
      <c r="H28" s="9">
        <v>21</v>
      </c>
      <c r="I28" s="9">
        <v>32</v>
      </c>
      <c r="J28" s="9"/>
      <c r="K28" s="9">
        <v>28</v>
      </c>
      <c r="L28" s="9">
        <v>30</v>
      </c>
      <c r="M28" s="9">
        <v>39</v>
      </c>
      <c r="N28" s="9"/>
      <c r="O28" s="9">
        <v>34</v>
      </c>
      <c r="P28" s="9">
        <v>16</v>
      </c>
      <c r="Q28" s="9">
        <v>17</v>
      </c>
    </row>
    <row r="29" spans="1:17">
      <c r="A29" t="s">
        <v>39</v>
      </c>
      <c r="B29" t="s">
        <v>40</v>
      </c>
      <c r="C29" s="9">
        <v>27</v>
      </c>
      <c r="D29" s="9">
        <v>35</v>
      </c>
      <c r="E29" s="9">
        <v>34</v>
      </c>
      <c r="F29" s="9"/>
      <c r="G29" s="9">
        <v>51</v>
      </c>
      <c r="H29" s="9">
        <v>34</v>
      </c>
      <c r="I29" s="9">
        <v>32</v>
      </c>
      <c r="J29" s="9"/>
      <c r="K29" s="9">
        <v>28</v>
      </c>
      <c r="L29" s="9">
        <v>31</v>
      </c>
      <c r="M29" s="9">
        <v>44</v>
      </c>
      <c r="N29" s="9"/>
      <c r="O29" s="9">
        <v>34</v>
      </c>
      <c r="P29" s="9">
        <v>31</v>
      </c>
      <c r="Q29" s="9">
        <v>28</v>
      </c>
    </row>
    <row r="30" spans="1:17">
      <c r="A30" t="s">
        <v>41</v>
      </c>
      <c r="B30" t="s">
        <v>42</v>
      </c>
      <c r="C30" s="9">
        <v>28</v>
      </c>
      <c r="D30" s="9">
        <v>45</v>
      </c>
      <c r="E30" s="9">
        <v>40</v>
      </c>
      <c r="F30" s="9"/>
      <c r="G30" s="9">
        <v>35</v>
      </c>
      <c r="H30" s="9">
        <v>37</v>
      </c>
      <c r="I30" s="9">
        <v>37</v>
      </c>
      <c r="J30" s="9"/>
      <c r="K30" s="9">
        <v>45</v>
      </c>
      <c r="L30" s="9">
        <v>41</v>
      </c>
      <c r="M30" s="9">
        <v>39</v>
      </c>
      <c r="N30" s="9"/>
      <c r="O30" s="9">
        <v>60</v>
      </c>
      <c r="P30" s="9">
        <v>57</v>
      </c>
      <c r="Q30" s="9">
        <v>39</v>
      </c>
    </row>
    <row r="31" spans="1:17">
      <c r="A31" t="s">
        <v>43</v>
      </c>
      <c r="B31" t="s">
        <v>44</v>
      </c>
      <c r="C31" s="9">
        <v>12</v>
      </c>
      <c r="D31" s="9">
        <v>7</v>
      </c>
      <c r="E31" s="9">
        <v>11</v>
      </c>
      <c r="F31" s="9"/>
      <c r="G31" s="9">
        <v>18</v>
      </c>
      <c r="H31" s="9">
        <v>9</v>
      </c>
      <c r="I31" s="9">
        <v>5</v>
      </c>
      <c r="J31" s="9"/>
      <c r="K31" s="9">
        <v>13</v>
      </c>
      <c r="L31" s="9">
        <v>9</v>
      </c>
      <c r="M31" s="9">
        <v>7</v>
      </c>
      <c r="N31" s="9"/>
      <c r="O31" s="9">
        <v>33</v>
      </c>
      <c r="P31" s="9">
        <v>23</v>
      </c>
      <c r="Q31" s="9">
        <v>16</v>
      </c>
    </row>
    <row r="32" spans="1:17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>
      <c r="A33" t="s">
        <v>45</v>
      </c>
      <c r="B33" t="s">
        <v>46</v>
      </c>
      <c r="C33" s="9">
        <v>2</v>
      </c>
      <c r="D33" s="9">
        <v>2</v>
      </c>
      <c r="E33" s="9">
        <v>0</v>
      </c>
      <c r="F33" s="9"/>
      <c r="G33" s="9">
        <v>6</v>
      </c>
      <c r="H33" s="9">
        <v>1</v>
      </c>
      <c r="I33" s="9">
        <v>2</v>
      </c>
      <c r="J33" s="9"/>
      <c r="K33" s="9">
        <v>0</v>
      </c>
      <c r="L33" s="9">
        <v>1</v>
      </c>
      <c r="M33" s="9">
        <v>1</v>
      </c>
      <c r="N33" s="9"/>
      <c r="O33" s="9">
        <v>18</v>
      </c>
      <c r="P33" s="9">
        <v>13</v>
      </c>
      <c r="Q33" s="9">
        <v>13</v>
      </c>
    </row>
    <row r="34" spans="1:17">
      <c r="A34" t="s">
        <v>47</v>
      </c>
      <c r="B34" t="s">
        <v>48</v>
      </c>
      <c r="C34" s="9">
        <v>413</v>
      </c>
      <c r="D34" s="9">
        <v>24</v>
      </c>
      <c r="E34" s="9">
        <v>19</v>
      </c>
      <c r="F34" s="9"/>
      <c r="G34" s="9">
        <v>887</v>
      </c>
      <c r="H34" s="9">
        <v>12</v>
      </c>
      <c r="I34" s="9">
        <v>16</v>
      </c>
      <c r="J34" s="9"/>
      <c r="K34" s="9">
        <v>25</v>
      </c>
      <c r="L34" s="9">
        <v>26</v>
      </c>
      <c r="M34" s="9">
        <v>30</v>
      </c>
      <c r="N34" s="9"/>
      <c r="O34" s="9">
        <v>328</v>
      </c>
      <c r="P34" s="9">
        <v>64</v>
      </c>
      <c r="Q34" s="9">
        <v>60</v>
      </c>
    </row>
    <row r="35" spans="1:17">
      <c r="A35" t="s">
        <v>49</v>
      </c>
      <c r="B35" t="s">
        <v>50</v>
      </c>
      <c r="C35" s="9">
        <v>2187</v>
      </c>
      <c r="D35" s="9">
        <v>385</v>
      </c>
      <c r="E35" s="9">
        <v>222</v>
      </c>
      <c r="F35" s="9"/>
      <c r="G35" s="9">
        <v>3189</v>
      </c>
      <c r="H35" s="9">
        <v>246</v>
      </c>
      <c r="I35" s="9">
        <v>293</v>
      </c>
      <c r="J35" s="9"/>
      <c r="K35" s="9">
        <v>311</v>
      </c>
      <c r="L35" s="9">
        <v>16</v>
      </c>
      <c r="M35" s="9">
        <v>12</v>
      </c>
      <c r="N35" s="9"/>
      <c r="O35" s="9">
        <v>1852</v>
      </c>
      <c r="P35" s="9">
        <v>35</v>
      </c>
      <c r="Q35" s="9">
        <v>15</v>
      </c>
    </row>
    <row r="36" spans="1:17">
      <c r="A36" t="s">
        <v>51</v>
      </c>
      <c r="B36" t="s">
        <v>52</v>
      </c>
      <c r="C36" s="9">
        <v>2250</v>
      </c>
      <c r="D36" s="9">
        <v>1207</v>
      </c>
      <c r="E36" s="9">
        <v>885</v>
      </c>
      <c r="F36" s="9"/>
      <c r="G36" s="9">
        <v>2106</v>
      </c>
      <c r="H36" s="9">
        <v>529</v>
      </c>
      <c r="I36" s="9">
        <v>524</v>
      </c>
      <c r="J36" s="9"/>
      <c r="K36" s="9">
        <v>187</v>
      </c>
      <c r="L36" s="9">
        <v>37</v>
      </c>
      <c r="M36" s="9">
        <v>24</v>
      </c>
      <c r="N36" s="9"/>
      <c r="O36" s="9">
        <v>1113</v>
      </c>
      <c r="P36" s="9">
        <v>41</v>
      </c>
      <c r="Q36" s="9">
        <v>29</v>
      </c>
    </row>
    <row r="37" spans="1:17">
      <c r="A37" t="s">
        <v>53</v>
      </c>
      <c r="B37" t="s">
        <v>54</v>
      </c>
      <c r="C37" s="9">
        <v>1458</v>
      </c>
      <c r="D37" s="9">
        <v>181</v>
      </c>
      <c r="E37" s="9">
        <v>80</v>
      </c>
      <c r="F37" s="9"/>
      <c r="G37" s="9">
        <v>1873</v>
      </c>
      <c r="H37" s="9">
        <v>880</v>
      </c>
      <c r="I37" s="9">
        <v>866</v>
      </c>
      <c r="J37" s="9"/>
      <c r="K37" s="9">
        <v>168</v>
      </c>
      <c r="L37" s="9">
        <v>171</v>
      </c>
      <c r="M37" s="9">
        <v>107</v>
      </c>
      <c r="N37" s="9"/>
      <c r="O37" s="9">
        <v>1256</v>
      </c>
      <c r="P37" s="9">
        <v>596</v>
      </c>
      <c r="Q37" s="9">
        <v>471</v>
      </c>
    </row>
    <row r="38" spans="1:17">
      <c r="A38" t="s">
        <v>55</v>
      </c>
      <c r="B38" t="s">
        <v>56</v>
      </c>
      <c r="C38" s="9">
        <v>4495</v>
      </c>
      <c r="D38" s="9">
        <v>1527</v>
      </c>
      <c r="E38" s="9">
        <v>1037</v>
      </c>
      <c r="F38" s="9"/>
      <c r="G38" s="9">
        <v>5731</v>
      </c>
      <c r="H38" s="9">
        <v>1256</v>
      </c>
      <c r="I38" s="9">
        <v>1369</v>
      </c>
      <c r="J38" s="9"/>
      <c r="K38" s="9">
        <v>472</v>
      </c>
      <c r="L38" s="9">
        <v>39</v>
      </c>
      <c r="M38" s="9">
        <v>33</v>
      </c>
      <c r="N38" s="9"/>
      <c r="O38" s="9">
        <v>3226</v>
      </c>
      <c r="P38" s="9">
        <v>214</v>
      </c>
      <c r="Q38" s="9">
        <v>199</v>
      </c>
    </row>
    <row r="39" spans="1:17">
      <c r="A39" t="s">
        <v>57</v>
      </c>
      <c r="B39" t="s">
        <v>58</v>
      </c>
      <c r="C39" s="9">
        <v>427</v>
      </c>
      <c r="D39" s="9">
        <v>43</v>
      </c>
      <c r="E39" s="9">
        <v>34</v>
      </c>
      <c r="F39" s="9"/>
      <c r="G39" s="9">
        <v>854</v>
      </c>
      <c r="H39" s="9">
        <v>22</v>
      </c>
      <c r="I39" s="9">
        <v>9</v>
      </c>
      <c r="J39" s="9"/>
      <c r="K39" s="9">
        <v>61</v>
      </c>
      <c r="L39" s="9">
        <v>11</v>
      </c>
      <c r="M39" s="9">
        <v>9</v>
      </c>
      <c r="N39" s="9"/>
      <c r="O39" s="9">
        <v>466</v>
      </c>
      <c r="P39" s="9">
        <v>25</v>
      </c>
      <c r="Q39" s="9">
        <v>26</v>
      </c>
    </row>
    <row r="40" spans="1:17">
      <c r="A40" t="s">
        <v>59</v>
      </c>
      <c r="B40" t="s">
        <v>60</v>
      </c>
      <c r="C40" s="9">
        <v>2740</v>
      </c>
      <c r="D40" s="9">
        <v>79</v>
      </c>
      <c r="E40" s="9">
        <v>53</v>
      </c>
      <c r="F40" s="9"/>
      <c r="G40" s="9">
        <v>7755</v>
      </c>
      <c r="H40" s="9">
        <v>168</v>
      </c>
      <c r="I40" s="9">
        <v>96</v>
      </c>
      <c r="J40" s="9"/>
      <c r="K40" s="9">
        <v>646</v>
      </c>
      <c r="L40" s="9">
        <v>34</v>
      </c>
      <c r="M40" s="9">
        <v>20</v>
      </c>
      <c r="N40" s="9"/>
      <c r="O40" s="9">
        <v>2378</v>
      </c>
      <c r="P40" s="9">
        <v>68</v>
      </c>
      <c r="Q40" s="9">
        <v>46</v>
      </c>
    </row>
    <row r="41" spans="1:17">
      <c r="A41" t="s">
        <v>61</v>
      </c>
      <c r="B41" t="s">
        <v>62</v>
      </c>
      <c r="C41" s="9">
        <v>6859</v>
      </c>
      <c r="D41" s="9">
        <v>5450</v>
      </c>
      <c r="E41" s="9">
        <v>3520</v>
      </c>
      <c r="F41" s="9"/>
      <c r="G41" s="9">
        <v>5247</v>
      </c>
      <c r="H41" s="9">
        <v>2910</v>
      </c>
      <c r="I41" s="9">
        <v>3040</v>
      </c>
      <c r="J41" s="9"/>
      <c r="K41" s="9">
        <v>237</v>
      </c>
      <c r="L41" s="9">
        <v>15</v>
      </c>
      <c r="M41" s="9">
        <v>4</v>
      </c>
      <c r="N41" s="9"/>
      <c r="O41" s="9">
        <v>2287</v>
      </c>
      <c r="P41" s="9">
        <v>823</v>
      </c>
      <c r="Q41" s="9">
        <v>651</v>
      </c>
    </row>
    <row r="42" spans="1:17">
      <c r="A42" t="s">
        <v>63</v>
      </c>
      <c r="B42" t="s">
        <v>64</v>
      </c>
      <c r="C42" s="9">
        <v>1446</v>
      </c>
      <c r="D42" s="9">
        <v>380</v>
      </c>
      <c r="E42" s="9">
        <v>239</v>
      </c>
      <c r="F42" s="9"/>
      <c r="G42" s="9">
        <v>3350</v>
      </c>
      <c r="H42" s="9">
        <v>321</v>
      </c>
      <c r="I42" s="9">
        <v>342</v>
      </c>
      <c r="J42" s="9"/>
      <c r="K42" s="9">
        <v>281</v>
      </c>
      <c r="L42" s="9">
        <v>7</v>
      </c>
      <c r="M42" s="9">
        <v>0</v>
      </c>
      <c r="N42" s="9"/>
      <c r="O42" s="9">
        <v>1557</v>
      </c>
      <c r="P42" s="9">
        <v>59</v>
      </c>
      <c r="Q42" s="9">
        <v>64</v>
      </c>
    </row>
    <row r="43" spans="1:17">
      <c r="A43" t="s">
        <v>65</v>
      </c>
      <c r="B43" t="s">
        <v>66</v>
      </c>
      <c r="C43" s="9">
        <v>1406</v>
      </c>
      <c r="D43" s="9">
        <v>1731</v>
      </c>
      <c r="E43" s="9">
        <v>1704</v>
      </c>
      <c r="F43" s="9"/>
      <c r="G43" s="9">
        <v>2223</v>
      </c>
      <c r="H43" s="9">
        <v>1911</v>
      </c>
      <c r="I43" s="9">
        <v>2040</v>
      </c>
      <c r="J43" s="9"/>
      <c r="K43" s="9">
        <v>232</v>
      </c>
      <c r="L43" s="9">
        <v>259</v>
      </c>
      <c r="M43" s="9">
        <v>238</v>
      </c>
      <c r="N43" s="9"/>
      <c r="O43" s="9">
        <v>1294</v>
      </c>
      <c r="P43" s="9">
        <v>1206</v>
      </c>
      <c r="Q43" s="9">
        <v>952</v>
      </c>
    </row>
    <row r="44" spans="1:17">
      <c r="A44" t="s">
        <v>67</v>
      </c>
      <c r="B44" t="s">
        <v>68</v>
      </c>
      <c r="C44" s="9">
        <v>1377</v>
      </c>
      <c r="D44" s="9">
        <v>45</v>
      </c>
      <c r="E44" s="9">
        <v>31</v>
      </c>
      <c r="F44" s="9"/>
      <c r="G44" s="9">
        <v>2014</v>
      </c>
      <c r="H44" s="9">
        <v>1102</v>
      </c>
      <c r="I44" s="9">
        <v>1172</v>
      </c>
      <c r="J44" s="9"/>
      <c r="K44" s="9">
        <v>239</v>
      </c>
      <c r="L44" s="9">
        <v>8</v>
      </c>
      <c r="M44" s="9">
        <v>6</v>
      </c>
      <c r="N44" s="9"/>
      <c r="O44" s="9">
        <v>1521</v>
      </c>
      <c r="P44" s="9">
        <v>367</v>
      </c>
      <c r="Q44" s="9">
        <v>300</v>
      </c>
    </row>
    <row r="45" spans="1:17">
      <c r="A45" t="s">
        <v>69</v>
      </c>
      <c r="B45" t="s">
        <v>70</v>
      </c>
      <c r="C45" s="9">
        <v>220</v>
      </c>
      <c r="D45" s="9">
        <v>209</v>
      </c>
      <c r="E45" s="9">
        <v>159</v>
      </c>
      <c r="F45" s="9"/>
      <c r="G45" s="9">
        <v>272</v>
      </c>
      <c r="H45" s="9">
        <v>165</v>
      </c>
      <c r="I45" s="9">
        <v>181</v>
      </c>
      <c r="J45" s="9"/>
      <c r="K45" s="9">
        <v>43</v>
      </c>
      <c r="L45" s="9">
        <v>35</v>
      </c>
      <c r="M45" s="9">
        <v>31</v>
      </c>
      <c r="N45" s="9"/>
      <c r="O45" s="9">
        <v>138</v>
      </c>
      <c r="P45" s="9">
        <v>111</v>
      </c>
      <c r="Q45" s="9">
        <v>96</v>
      </c>
    </row>
    <row r="46" spans="1:17">
      <c r="A46" t="s">
        <v>71</v>
      </c>
      <c r="B46" t="s">
        <v>72</v>
      </c>
      <c r="C46" s="9">
        <v>311</v>
      </c>
      <c r="D46" s="9">
        <v>152</v>
      </c>
      <c r="E46" s="9">
        <v>88</v>
      </c>
      <c r="F46" s="9"/>
      <c r="G46" s="9">
        <v>313</v>
      </c>
      <c r="H46" s="9">
        <v>60</v>
      </c>
      <c r="I46" s="9">
        <v>78</v>
      </c>
      <c r="J46" s="9"/>
      <c r="K46" s="9">
        <v>53</v>
      </c>
      <c r="L46" s="9">
        <v>8</v>
      </c>
      <c r="M46" s="9">
        <v>1</v>
      </c>
      <c r="N46" s="9"/>
      <c r="O46" s="9">
        <v>180</v>
      </c>
      <c r="P46" s="9">
        <v>29</v>
      </c>
      <c r="Q46" s="9">
        <v>19</v>
      </c>
    </row>
    <row r="47" spans="1:17">
      <c r="A47" t="s">
        <v>73</v>
      </c>
      <c r="B47" t="s">
        <v>74</v>
      </c>
      <c r="C47" s="9">
        <v>738</v>
      </c>
      <c r="D47" s="9">
        <v>251</v>
      </c>
      <c r="E47" s="9">
        <v>162</v>
      </c>
      <c r="F47" s="9"/>
      <c r="G47" s="9">
        <v>1189</v>
      </c>
      <c r="H47" s="9">
        <v>272</v>
      </c>
      <c r="I47" s="9">
        <v>300</v>
      </c>
      <c r="J47" s="9"/>
      <c r="K47" s="9">
        <v>94</v>
      </c>
      <c r="L47" s="9">
        <v>7</v>
      </c>
      <c r="M47" s="9">
        <v>5</v>
      </c>
      <c r="N47" s="9"/>
      <c r="O47" s="9">
        <v>507</v>
      </c>
      <c r="P47" s="9">
        <v>37</v>
      </c>
      <c r="Q47" s="9">
        <v>31</v>
      </c>
    </row>
    <row r="48" spans="1:17">
      <c r="A48" t="s">
        <v>75</v>
      </c>
      <c r="B48" t="s">
        <v>76</v>
      </c>
      <c r="C48" s="9">
        <v>1140</v>
      </c>
      <c r="D48" s="9">
        <v>46</v>
      </c>
      <c r="E48" s="9">
        <v>23</v>
      </c>
      <c r="F48" s="9"/>
      <c r="G48" s="9">
        <v>1803</v>
      </c>
      <c r="H48" s="9">
        <v>58</v>
      </c>
      <c r="I48" s="9">
        <v>56</v>
      </c>
      <c r="J48" s="9"/>
      <c r="K48" s="9">
        <v>223</v>
      </c>
      <c r="L48" s="9">
        <v>8</v>
      </c>
      <c r="M48" s="9">
        <v>7</v>
      </c>
      <c r="N48" s="9"/>
      <c r="O48" s="9">
        <v>1188</v>
      </c>
      <c r="P48" s="9">
        <v>23</v>
      </c>
      <c r="Q48" s="9">
        <v>27</v>
      </c>
    </row>
    <row r="49" spans="1:17">
      <c r="A49" t="s">
        <v>77</v>
      </c>
      <c r="B49" t="s">
        <v>78</v>
      </c>
      <c r="C49" s="9">
        <v>3162</v>
      </c>
      <c r="D49" s="9">
        <v>43</v>
      </c>
      <c r="E49" s="9">
        <v>48</v>
      </c>
      <c r="F49" s="9"/>
      <c r="G49" s="9">
        <v>3796</v>
      </c>
      <c r="H49" s="9">
        <v>41</v>
      </c>
      <c r="I49" s="9">
        <v>31</v>
      </c>
      <c r="J49" s="9"/>
      <c r="K49" s="9">
        <v>401</v>
      </c>
      <c r="L49" s="9">
        <v>17</v>
      </c>
      <c r="M49" s="9">
        <v>5</v>
      </c>
      <c r="N49" s="9"/>
      <c r="O49" s="9">
        <v>2695</v>
      </c>
      <c r="P49" s="9">
        <v>602</v>
      </c>
      <c r="Q49" s="9">
        <v>540</v>
      </c>
    </row>
    <row r="50" spans="1:17">
      <c r="A50" t="s">
        <v>79</v>
      </c>
      <c r="B50" t="s">
        <v>80</v>
      </c>
      <c r="C50" s="9">
        <v>56</v>
      </c>
      <c r="D50" s="9">
        <v>9</v>
      </c>
      <c r="E50" s="9">
        <v>6</v>
      </c>
      <c r="F50" s="9"/>
      <c r="G50" s="9">
        <v>34</v>
      </c>
      <c r="H50" s="9">
        <v>2</v>
      </c>
      <c r="I50" s="9">
        <v>5</v>
      </c>
      <c r="J50" s="9"/>
      <c r="K50" s="9">
        <v>16</v>
      </c>
      <c r="L50" s="9">
        <v>8</v>
      </c>
      <c r="M50" s="9">
        <v>4</v>
      </c>
      <c r="N50" s="9"/>
      <c r="O50" s="9">
        <v>41</v>
      </c>
      <c r="P50" s="9">
        <v>5</v>
      </c>
      <c r="Q50" s="9">
        <v>4</v>
      </c>
    </row>
    <row r="51" spans="1:17">
      <c r="A51" t="s">
        <v>81</v>
      </c>
      <c r="B51" t="s">
        <v>82</v>
      </c>
      <c r="C51" s="9">
        <v>1175</v>
      </c>
      <c r="D51" s="9">
        <v>190</v>
      </c>
      <c r="E51" s="9">
        <v>126</v>
      </c>
      <c r="F51" s="9"/>
      <c r="G51" s="9">
        <v>1534</v>
      </c>
      <c r="H51" s="9">
        <v>131</v>
      </c>
      <c r="I51" s="9">
        <v>148</v>
      </c>
      <c r="J51" s="9"/>
      <c r="K51" s="9">
        <v>148</v>
      </c>
      <c r="L51" s="9">
        <v>11</v>
      </c>
      <c r="M51" s="9">
        <v>8</v>
      </c>
      <c r="N51" s="9"/>
      <c r="O51" s="9">
        <v>997</v>
      </c>
      <c r="P51" s="9">
        <v>129</v>
      </c>
      <c r="Q51" s="9">
        <v>119</v>
      </c>
    </row>
    <row r="52" spans="1:17">
      <c r="A52" t="s">
        <v>83</v>
      </c>
      <c r="B52" t="s">
        <v>84</v>
      </c>
      <c r="C52" s="9">
        <v>1052</v>
      </c>
      <c r="D52" s="9">
        <v>48</v>
      </c>
      <c r="E52" s="9">
        <v>38</v>
      </c>
      <c r="F52" s="9"/>
      <c r="G52" s="9">
        <v>1815</v>
      </c>
      <c r="H52" s="9">
        <v>53</v>
      </c>
      <c r="I52" s="9">
        <v>43</v>
      </c>
      <c r="J52" s="9"/>
      <c r="K52" s="9">
        <v>138</v>
      </c>
      <c r="L52" s="9">
        <v>10</v>
      </c>
      <c r="M52" s="9">
        <v>7</v>
      </c>
      <c r="N52" s="9"/>
      <c r="O52" s="9">
        <v>941</v>
      </c>
      <c r="P52" s="9">
        <v>18</v>
      </c>
      <c r="Q52" s="9">
        <v>13</v>
      </c>
    </row>
    <row r="53" spans="1:17">
      <c r="A53" t="s">
        <v>85</v>
      </c>
      <c r="B53" t="s">
        <v>86</v>
      </c>
      <c r="C53" s="9">
        <v>1299</v>
      </c>
      <c r="D53" s="9">
        <v>46</v>
      </c>
      <c r="E53" s="9">
        <v>27</v>
      </c>
      <c r="F53" s="9"/>
      <c r="G53" s="9">
        <v>3156</v>
      </c>
      <c r="H53" s="9">
        <v>41</v>
      </c>
      <c r="I53" s="9">
        <v>41</v>
      </c>
      <c r="J53" s="9"/>
      <c r="K53" s="9">
        <v>348</v>
      </c>
      <c r="L53" s="9">
        <v>13</v>
      </c>
      <c r="M53" s="9">
        <v>6</v>
      </c>
      <c r="N53" s="9"/>
      <c r="O53" s="9">
        <v>1783</v>
      </c>
      <c r="P53" s="9">
        <v>43</v>
      </c>
      <c r="Q53" s="9">
        <v>36</v>
      </c>
    </row>
    <row r="54" spans="1:17">
      <c r="A54" t="s">
        <v>87</v>
      </c>
      <c r="B54" t="s">
        <v>88</v>
      </c>
      <c r="C54" s="9">
        <v>823</v>
      </c>
      <c r="D54" s="9">
        <v>85</v>
      </c>
      <c r="E54" s="9">
        <v>63</v>
      </c>
      <c r="F54" s="9"/>
      <c r="G54" s="9">
        <v>1378</v>
      </c>
      <c r="H54" s="9">
        <v>38</v>
      </c>
      <c r="I54" s="9">
        <v>44</v>
      </c>
      <c r="J54" s="9"/>
      <c r="K54" s="9">
        <v>122</v>
      </c>
      <c r="L54" s="9">
        <v>8</v>
      </c>
      <c r="M54" s="9">
        <v>1</v>
      </c>
      <c r="N54" s="9"/>
      <c r="O54" s="9">
        <v>828</v>
      </c>
      <c r="P54" s="9">
        <v>33</v>
      </c>
      <c r="Q54" s="9">
        <v>32</v>
      </c>
    </row>
    <row r="55" spans="1:17">
      <c r="A55" t="s">
        <v>89</v>
      </c>
      <c r="B55" t="s">
        <v>90</v>
      </c>
      <c r="C55" s="9">
        <v>898</v>
      </c>
      <c r="D55" s="9">
        <v>53</v>
      </c>
      <c r="E55" s="9">
        <v>37</v>
      </c>
      <c r="F55" s="9"/>
      <c r="G55" s="9">
        <v>1297</v>
      </c>
      <c r="H55" s="9">
        <v>31</v>
      </c>
      <c r="I55" s="9">
        <v>34</v>
      </c>
      <c r="J55" s="9"/>
      <c r="K55" s="9">
        <v>121</v>
      </c>
      <c r="L55" s="9">
        <v>10</v>
      </c>
      <c r="M55" s="9">
        <v>1</v>
      </c>
      <c r="N55" s="9"/>
      <c r="O55" s="9">
        <v>821</v>
      </c>
      <c r="P55" s="9">
        <v>25</v>
      </c>
      <c r="Q55" s="9">
        <v>13</v>
      </c>
    </row>
    <row r="56" spans="1:17">
      <c r="A56" t="s">
        <v>91</v>
      </c>
      <c r="B56" t="s">
        <v>92</v>
      </c>
      <c r="C56" s="9">
        <v>4005</v>
      </c>
      <c r="D56" s="9">
        <v>115</v>
      </c>
      <c r="E56" s="9">
        <v>60</v>
      </c>
      <c r="F56" s="9"/>
      <c r="G56" s="9">
        <v>5276</v>
      </c>
      <c r="H56" s="9">
        <v>33</v>
      </c>
      <c r="I56" s="9">
        <v>42</v>
      </c>
      <c r="J56" s="9"/>
      <c r="K56" s="9">
        <v>274</v>
      </c>
      <c r="L56" s="9">
        <v>18</v>
      </c>
      <c r="M56" s="9">
        <v>3</v>
      </c>
      <c r="N56" s="9"/>
      <c r="O56" s="9">
        <v>4256</v>
      </c>
      <c r="P56" s="9">
        <v>118</v>
      </c>
      <c r="Q56" s="9">
        <v>79</v>
      </c>
    </row>
    <row r="57" spans="1:17">
      <c r="A57" t="s">
        <v>93</v>
      </c>
      <c r="B57" t="s">
        <v>94</v>
      </c>
      <c r="C57" s="9">
        <v>412</v>
      </c>
      <c r="D57" s="9">
        <v>253</v>
      </c>
      <c r="E57" s="9">
        <v>169</v>
      </c>
      <c r="F57" s="9"/>
      <c r="G57" s="9">
        <v>228</v>
      </c>
      <c r="H57" s="9">
        <v>51</v>
      </c>
      <c r="I57" s="9">
        <v>70</v>
      </c>
      <c r="J57" s="9"/>
      <c r="K57" s="9">
        <v>67</v>
      </c>
      <c r="L57" s="9">
        <v>5</v>
      </c>
      <c r="M57" s="9">
        <v>11</v>
      </c>
      <c r="N57" s="9"/>
      <c r="O57" s="9">
        <v>226</v>
      </c>
      <c r="P57" s="9">
        <v>171</v>
      </c>
      <c r="Q57" s="9">
        <v>150</v>
      </c>
    </row>
    <row r="58" spans="1:17">
      <c r="A58" t="s">
        <v>95</v>
      </c>
      <c r="B58" t="s">
        <v>96</v>
      </c>
      <c r="C58" s="9">
        <v>1472</v>
      </c>
      <c r="D58" s="9">
        <v>31</v>
      </c>
      <c r="E58" s="9">
        <v>22</v>
      </c>
      <c r="F58" s="9"/>
      <c r="G58" s="9">
        <v>1717</v>
      </c>
      <c r="H58" s="9">
        <v>26</v>
      </c>
      <c r="I58" s="9">
        <v>19</v>
      </c>
      <c r="J58" s="9"/>
      <c r="K58" s="9">
        <v>210</v>
      </c>
      <c r="L58" s="9">
        <v>9</v>
      </c>
      <c r="M58" s="9">
        <v>8</v>
      </c>
      <c r="N58" s="9"/>
      <c r="O58" s="9">
        <v>1448</v>
      </c>
      <c r="P58" s="9">
        <v>20</v>
      </c>
      <c r="Q58" s="9">
        <v>19</v>
      </c>
    </row>
    <row r="59" spans="1:17">
      <c r="A59" t="s">
        <v>97</v>
      </c>
      <c r="B59" t="s">
        <v>98</v>
      </c>
      <c r="C59" s="9">
        <v>2735</v>
      </c>
      <c r="D59" s="9">
        <v>222</v>
      </c>
      <c r="E59" s="9">
        <v>150</v>
      </c>
      <c r="F59" s="9"/>
      <c r="G59" s="9">
        <v>3779</v>
      </c>
      <c r="H59" s="9">
        <v>86</v>
      </c>
      <c r="I59" s="9">
        <v>80</v>
      </c>
      <c r="J59" s="9"/>
      <c r="K59" s="9">
        <v>318</v>
      </c>
      <c r="L59" s="9">
        <v>8</v>
      </c>
      <c r="M59" s="9">
        <v>9</v>
      </c>
      <c r="N59" s="9"/>
      <c r="O59" s="9">
        <v>2416</v>
      </c>
      <c r="P59" s="9">
        <v>43</v>
      </c>
      <c r="Q59" s="9">
        <v>26</v>
      </c>
    </row>
    <row r="60" spans="1:17">
      <c r="A60" t="s">
        <v>99</v>
      </c>
      <c r="B60" t="s">
        <v>100</v>
      </c>
      <c r="C60" s="9">
        <v>16</v>
      </c>
      <c r="D60" s="9">
        <v>2</v>
      </c>
      <c r="E60" s="9">
        <v>6</v>
      </c>
      <c r="F60" s="9"/>
      <c r="G60" s="9">
        <v>8</v>
      </c>
      <c r="H60" s="9">
        <v>4</v>
      </c>
      <c r="I60" s="9">
        <v>6</v>
      </c>
      <c r="J60" s="9"/>
      <c r="K60" s="9">
        <v>2</v>
      </c>
      <c r="L60" s="9">
        <v>1</v>
      </c>
      <c r="M60" s="9">
        <v>0</v>
      </c>
      <c r="N60" s="9"/>
      <c r="O60" s="9">
        <v>3</v>
      </c>
      <c r="P60" s="9">
        <v>3</v>
      </c>
      <c r="Q60" s="9">
        <v>3</v>
      </c>
    </row>
    <row r="61" spans="1:17">
      <c r="A61" t="s">
        <v>101</v>
      </c>
      <c r="B61" t="s">
        <v>102</v>
      </c>
      <c r="C61" s="9">
        <v>563</v>
      </c>
      <c r="D61" s="9">
        <v>27</v>
      </c>
      <c r="E61" s="9">
        <v>28</v>
      </c>
      <c r="F61" s="9"/>
      <c r="G61" s="9">
        <v>720</v>
      </c>
      <c r="H61" s="9">
        <v>44</v>
      </c>
      <c r="I61" s="9">
        <v>34</v>
      </c>
      <c r="J61" s="9"/>
      <c r="K61" s="9">
        <v>72</v>
      </c>
      <c r="L61" s="9">
        <v>5</v>
      </c>
      <c r="M61" s="9">
        <v>2</v>
      </c>
      <c r="N61" s="9"/>
      <c r="O61" s="9">
        <v>499</v>
      </c>
      <c r="P61" s="9">
        <v>12</v>
      </c>
      <c r="Q61" s="9">
        <v>7</v>
      </c>
    </row>
    <row r="62" spans="1:17">
      <c r="A62" t="s">
        <v>103</v>
      </c>
      <c r="B62" t="s">
        <v>104</v>
      </c>
      <c r="C62" s="9">
        <v>5740</v>
      </c>
      <c r="D62" s="9">
        <v>183</v>
      </c>
      <c r="E62" s="9">
        <v>150</v>
      </c>
      <c r="F62" s="9"/>
      <c r="G62" s="9">
        <v>6120</v>
      </c>
      <c r="H62" s="9">
        <v>169</v>
      </c>
      <c r="I62" s="9">
        <v>123</v>
      </c>
      <c r="J62" s="9"/>
      <c r="K62" s="9">
        <v>399</v>
      </c>
      <c r="L62" s="9">
        <v>19</v>
      </c>
      <c r="M62" s="9">
        <v>5</v>
      </c>
      <c r="N62" s="9"/>
      <c r="O62" s="9">
        <v>3263</v>
      </c>
      <c r="P62" s="9">
        <v>67</v>
      </c>
      <c r="Q62" s="9">
        <v>37</v>
      </c>
    </row>
    <row r="63" spans="1:17">
      <c r="A63" t="s">
        <v>105</v>
      </c>
      <c r="B63" t="s">
        <v>106</v>
      </c>
      <c r="C63" s="9">
        <v>2592</v>
      </c>
      <c r="D63" s="9">
        <v>1558</v>
      </c>
      <c r="E63" s="9">
        <v>1044</v>
      </c>
      <c r="F63" s="9"/>
      <c r="G63" s="9">
        <v>3237</v>
      </c>
      <c r="H63" s="9">
        <v>970</v>
      </c>
      <c r="I63" s="9">
        <v>977</v>
      </c>
      <c r="J63" s="9"/>
      <c r="K63" s="9">
        <v>147</v>
      </c>
      <c r="L63" s="9">
        <v>14</v>
      </c>
      <c r="M63" s="9">
        <v>16</v>
      </c>
      <c r="N63" s="9"/>
      <c r="O63" s="9">
        <v>1143</v>
      </c>
      <c r="P63" s="9">
        <v>60</v>
      </c>
      <c r="Q63" s="9">
        <v>49</v>
      </c>
    </row>
    <row r="64" spans="1:17">
      <c r="A64" t="s">
        <v>107</v>
      </c>
      <c r="B64" t="s">
        <v>108</v>
      </c>
      <c r="C64" s="9">
        <v>683</v>
      </c>
      <c r="D64" s="9">
        <v>28</v>
      </c>
      <c r="E64" s="9">
        <v>13</v>
      </c>
      <c r="F64" s="9"/>
      <c r="G64" s="9">
        <v>1663</v>
      </c>
      <c r="H64" s="9">
        <v>112</v>
      </c>
      <c r="I64" s="9">
        <v>115</v>
      </c>
      <c r="J64" s="9"/>
      <c r="K64" s="9">
        <v>140</v>
      </c>
      <c r="L64" s="9">
        <v>138</v>
      </c>
      <c r="M64" s="9">
        <v>3</v>
      </c>
      <c r="N64" s="9"/>
      <c r="O64" s="9">
        <v>516</v>
      </c>
      <c r="P64" s="9">
        <v>343</v>
      </c>
      <c r="Q64" s="9">
        <v>32</v>
      </c>
    </row>
    <row r="65" spans="1:17">
      <c r="A65" t="s">
        <v>109</v>
      </c>
      <c r="B65" t="s">
        <v>110</v>
      </c>
      <c r="C65" s="9">
        <v>1842</v>
      </c>
      <c r="D65" s="9">
        <v>2097</v>
      </c>
      <c r="E65" s="9">
        <v>1927</v>
      </c>
      <c r="F65" s="9"/>
      <c r="G65" s="9">
        <v>2406</v>
      </c>
      <c r="H65" s="9">
        <v>396</v>
      </c>
      <c r="I65" s="9">
        <v>89</v>
      </c>
      <c r="J65" s="9"/>
      <c r="K65" s="9">
        <v>12</v>
      </c>
      <c r="L65" s="9">
        <v>13</v>
      </c>
      <c r="M65" s="9">
        <v>10</v>
      </c>
      <c r="N65" s="9"/>
      <c r="O65" s="9">
        <v>532</v>
      </c>
      <c r="P65" s="9">
        <v>213</v>
      </c>
      <c r="Q65" s="9">
        <v>57</v>
      </c>
    </row>
    <row r="66" spans="1:17">
      <c r="A66" t="s">
        <v>111</v>
      </c>
      <c r="B66" t="s">
        <v>112</v>
      </c>
      <c r="C66" s="9">
        <v>1526</v>
      </c>
      <c r="D66" s="9">
        <v>41</v>
      </c>
      <c r="E66" s="9">
        <v>58</v>
      </c>
      <c r="F66" s="9"/>
      <c r="G66" s="9">
        <v>2103</v>
      </c>
      <c r="H66" s="9">
        <v>40</v>
      </c>
      <c r="I66" s="9">
        <v>35</v>
      </c>
      <c r="J66" s="9"/>
      <c r="K66" s="9">
        <v>253</v>
      </c>
      <c r="L66" s="9">
        <v>12</v>
      </c>
      <c r="M66" s="9">
        <v>10</v>
      </c>
      <c r="N66" s="9"/>
      <c r="O66" s="9">
        <v>1337</v>
      </c>
      <c r="P66" s="9">
        <v>68</v>
      </c>
      <c r="Q66" s="9">
        <v>51</v>
      </c>
    </row>
    <row r="67" spans="1:17">
      <c r="A67" t="s">
        <v>113</v>
      </c>
      <c r="B67" t="s">
        <v>114</v>
      </c>
      <c r="C67" s="9">
        <v>752</v>
      </c>
      <c r="D67" s="9">
        <v>42</v>
      </c>
      <c r="E67" s="9">
        <v>22</v>
      </c>
      <c r="F67" s="9"/>
      <c r="G67" s="9">
        <v>1628</v>
      </c>
      <c r="H67" s="9">
        <v>40</v>
      </c>
      <c r="I67" s="9">
        <v>36</v>
      </c>
      <c r="J67" s="9"/>
      <c r="K67" s="9">
        <v>109</v>
      </c>
      <c r="L67" s="9">
        <v>8</v>
      </c>
      <c r="M67" s="9">
        <v>1</v>
      </c>
      <c r="N67" s="9"/>
      <c r="O67" s="9">
        <v>814</v>
      </c>
      <c r="P67" s="9">
        <v>13</v>
      </c>
      <c r="Q67" s="9">
        <v>18</v>
      </c>
    </row>
    <row r="68" spans="1:17">
      <c r="A68" t="s">
        <v>115</v>
      </c>
      <c r="B68" t="s">
        <v>116</v>
      </c>
      <c r="C68" s="9">
        <v>5013</v>
      </c>
      <c r="D68" s="9">
        <v>202</v>
      </c>
      <c r="E68" s="9">
        <v>126</v>
      </c>
      <c r="F68" s="9"/>
      <c r="G68" s="9">
        <v>5533</v>
      </c>
      <c r="H68" s="9">
        <v>148</v>
      </c>
      <c r="I68" s="9">
        <v>138</v>
      </c>
      <c r="J68" s="9"/>
      <c r="K68" s="9">
        <v>547</v>
      </c>
      <c r="L68" s="9">
        <v>17</v>
      </c>
      <c r="M68" s="9">
        <v>8</v>
      </c>
      <c r="N68" s="9"/>
      <c r="O68" s="9">
        <v>5049</v>
      </c>
      <c r="P68" s="9">
        <v>593</v>
      </c>
      <c r="Q68" s="9">
        <v>490</v>
      </c>
    </row>
    <row r="69" spans="1:17">
      <c r="A69" t="s">
        <v>117</v>
      </c>
      <c r="B69" t="s">
        <v>118</v>
      </c>
      <c r="C69" s="9">
        <v>2401</v>
      </c>
      <c r="D69" s="9">
        <v>1141</v>
      </c>
      <c r="E69" s="9">
        <v>789</v>
      </c>
      <c r="F69" s="9"/>
      <c r="G69" s="9">
        <v>1965</v>
      </c>
      <c r="H69" s="9">
        <v>571</v>
      </c>
      <c r="I69" s="9">
        <v>640</v>
      </c>
      <c r="J69" s="9"/>
      <c r="K69" s="9">
        <v>230</v>
      </c>
      <c r="L69" s="9">
        <v>12</v>
      </c>
      <c r="M69" s="9">
        <v>3</v>
      </c>
      <c r="N69" s="9"/>
      <c r="O69" s="9">
        <v>1181</v>
      </c>
      <c r="P69" s="9">
        <v>20</v>
      </c>
      <c r="Q69" s="9">
        <v>12</v>
      </c>
    </row>
    <row r="70" spans="1:17">
      <c r="A70" t="s">
        <v>119</v>
      </c>
      <c r="B70" t="s">
        <v>120</v>
      </c>
      <c r="C70" s="9">
        <v>745</v>
      </c>
      <c r="D70" s="9">
        <v>428</v>
      </c>
      <c r="E70" s="9">
        <v>313</v>
      </c>
      <c r="F70" s="9"/>
      <c r="G70" s="9">
        <v>1391</v>
      </c>
      <c r="H70" s="9">
        <v>196</v>
      </c>
      <c r="I70" s="9">
        <v>168</v>
      </c>
      <c r="J70" s="9"/>
      <c r="K70" s="9">
        <v>117</v>
      </c>
      <c r="L70" s="9">
        <v>9</v>
      </c>
      <c r="M70" s="9">
        <v>12</v>
      </c>
      <c r="N70" s="9"/>
      <c r="O70" s="9">
        <v>785</v>
      </c>
      <c r="P70" s="9">
        <v>334</v>
      </c>
      <c r="Q70" s="9">
        <v>257</v>
      </c>
    </row>
    <row r="71" spans="1:17">
      <c r="A71" t="s">
        <v>121</v>
      </c>
      <c r="B71" t="s">
        <v>122</v>
      </c>
      <c r="C71" s="9">
        <v>866</v>
      </c>
      <c r="D71" s="9">
        <v>55</v>
      </c>
      <c r="E71" s="9">
        <v>40</v>
      </c>
      <c r="F71" s="9"/>
      <c r="G71" s="9">
        <v>1250</v>
      </c>
      <c r="H71" s="9">
        <v>51</v>
      </c>
      <c r="I71" s="9">
        <v>47</v>
      </c>
      <c r="J71" s="9"/>
      <c r="K71" s="9">
        <v>133</v>
      </c>
      <c r="L71" s="9">
        <v>5</v>
      </c>
      <c r="M71" s="9">
        <v>6</v>
      </c>
      <c r="N71" s="9"/>
      <c r="O71" s="9">
        <v>848</v>
      </c>
      <c r="P71" s="9">
        <v>25</v>
      </c>
      <c r="Q71" s="9">
        <v>17</v>
      </c>
    </row>
    <row r="72" spans="1:17">
      <c r="A72" t="s">
        <v>123</v>
      </c>
      <c r="B72" s="11" t="s">
        <v>124</v>
      </c>
      <c r="C72" s="9">
        <v>765</v>
      </c>
      <c r="D72" s="9">
        <v>930</v>
      </c>
      <c r="E72" s="9">
        <v>68</v>
      </c>
      <c r="F72" s="9"/>
      <c r="G72" s="9">
        <v>1235</v>
      </c>
      <c r="H72" s="9">
        <v>1056</v>
      </c>
      <c r="I72" s="9">
        <v>63</v>
      </c>
      <c r="J72" s="9"/>
      <c r="K72" s="9">
        <v>90</v>
      </c>
      <c r="L72" s="9">
        <v>104</v>
      </c>
      <c r="M72" s="9">
        <v>8</v>
      </c>
      <c r="N72" s="9"/>
      <c r="O72" s="9">
        <v>465</v>
      </c>
      <c r="P72" s="9">
        <v>359</v>
      </c>
      <c r="Q72" s="9">
        <v>35</v>
      </c>
    </row>
    <row r="73" spans="1:17">
      <c r="A73" t="s">
        <v>125</v>
      </c>
      <c r="B73" s="11" t="s">
        <v>126</v>
      </c>
      <c r="C73" s="9">
        <v>31</v>
      </c>
      <c r="D73" s="9">
        <v>57</v>
      </c>
      <c r="E73" s="9">
        <v>31</v>
      </c>
      <c r="F73" s="9"/>
      <c r="G73" s="9">
        <v>38</v>
      </c>
      <c r="H73" s="9">
        <v>36</v>
      </c>
      <c r="I73" s="9">
        <v>34</v>
      </c>
      <c r="J73" s="9"/>
      <c r="K73" s="9">
        <v>35</v>
      </c>
      <c r="L73" s="9">
        <v>55</v>
      </c>
      <c r="M73" s="9">
        <v>33</v>
      </c>
      <c r="N73" s="9"/>
      <c r="O73" s="9">
        <v>35</v>
      </c>
      <c r="P73" s="9">
        <v>24</v>
      </c>
      <c r="Q73" s="9">
        <v>24</v>
      </c>
    </row>
    <row r="74" spans="1:17">
      <c r="A74" t="s">
        <v>127</v>
      </c>
      <c r="B74" s="11" t="s">
        <v>128</v>
      </c>
      <c r="C74" s="9">
        <v>73</v>
      </c>
      <c r="D74" s="9">
        <v>80</v>
      </c>
      <c r="E74" s="9">
        <v>77</v>
      </c>
      <c r="F74" s="9"/>
      <c r="G74" s="9">
        <v>73</v>
      </c>
      <c r="H74" s="9">
        <v>76</v>
      </c>
      <c r="I74" s="9">
        <v>63</v>
      </c>
      <c r="J74" s="9"/>
      <c r="K74" s="9">
        <v>69</v>
      </c>
      <c r="L74" s="9">
        <v>130</v>
      </c>
      <c r="M74" s="9">
        <v>82</v>
      </c>
      <c r="N74" s="9"/>
      <c r="O74" s="9">
        <v>94</v>
      </c>
      <c r="P74" s="9">
        <v>56</v>
      </c>
      <c r="Q74" s="9">
        <v>55</v>
      </c>
    </row>
    <row r="75" spans="1:17">
      <c r="A75" t="s">
        <v>129</v>
      </c>
      <c r="B75" s="11" t="s">
        <v>130</v>
      </c>
      <c r="C75" s="9">
        <v>3443</v>
      </c>
      <c r="D75" s="9">
        <v>1651</v>
      </c>
      <c r="E75" s="9">
        <v>1016</v>
      </c>
      <c r="F75" s="9"/>
      <c r="G75" s="9">
        <v>10</v>
      </c>
      <c r="H75" s="9">
        <v>1</v>
      </c>
      <c r="I75" s="9">
        <v>1</v>
      </c>
      <c r="J75" s="9"/>
      <c r="K75" s="9">
        <v>147</v>
      </c>
      <c r="L75" s="9">
        <v>6</v>
      </c>
      <c r="M75" s="9">
        <v>6</v>
      </c>
      <c r="N75" s="9"/>
      <c r="O75" s="9">
        <v>882</v>
      </c>
      <c r="P75" s="9">
        <v>17</v>
      </c>
      <c r="Q75" s="9">
        <v>11</v>
      </c>
    </row>
    <row r="76" spans="1:17">
      <c r="A76" t="s">
        <v>131</v>
      </c>
      <c r="B76" s="11" t="s">
        <v>132</v>
      </c>
      <c r="C76" s="9">
        <v>3</v>
      </c>
      <c r="D76" s="9">
        <v>1</v>
      </c>
      <c r="E76" s="9">
        <v>0</v>
      </c>
      <c r="F76" s="9"/>
      <c r="G76" s="9">
        <v>7</v>
      </c>
      <c r="H76" s="9">
        <v>5</v>
      </c>
      <c r="I76" s="9">
        <v>1</v>
      </c>
      <c r="J76" s="9"/>
      <c r="K76" s="9">
        <v>2</v>
      </c>
      <c r="L76" s="9">
        <v>0</v>
      </c>
      <c r="M76" s="9">
        <v>0</v>
      </c>
      <c r="N76" s="9"/>
      <c r="O76" s="9">
        <v>100725</v>
      </c>
      <c r="P76" s="9">
        <v>90174</v>
      </c>
      <c r="Q76" s="9">
        <v>76849</v>
      </c>
    </row>
    <row r="77" spans="1:17">
      <c r="A77" t="s">
        <v>133</v>
      </c>
      <c r="B77" s="11" t="s">
        <v>134</v>
      </c>
      <c r="C77" s="9">
        <v>761</v>
      </c>
      <c r="D77" s="9">
        <v>99</v>
      </c>
      <c r="E77" s="9">
        <v>71</v>
      </c>
      <c r="F77" s="9"/>
      <c r="G77" s="9">
        <v>1248</v>
      </c>
      <c r="H77" s="9">
        <v>61</v>
      </c>
      <c r="I77" s="9">
        <v>58</v>
      </c>
      <c r="J77" s="9"/>
      <c r="K77" s="9">
        <v>117</v>
      </c>
      <c r="L77" s="9">
        <v>64</v>
      </c>
      <c r="M77" s="9">
        <v>14</v>
      </c>
      <c r="N77" s="9"/>
      <c r="O77" s="9">
        <v>748</v>
      </c>
      <c r="P77" s="9">
        <v>32</v>
      </c>
      <c r="Q77" s="9">
        <v>21</v>
      </c>
    </row>
    <row r="78" spans="1:17">
      <c r="A78" t="s">
        <v>135</v>
      </c>
      <c r="B78" s="11" t="s">
        <v>136</v>
      </c>
      <c r="C78" s="9">
        <v>8</v>
      </c>
      <c r="D78" s="9">
        <v>0</v>
      </c>
      <c r="E78" s="9">
        <v>7</v>
      </c>
      <c r="F78" s="9"/>
      <c r="G78" s="9">
        <v>17</v>
      </c>
      <c r="H78" s="9">
        <v>6</v>
      </c>
      <c r="I78" s="9">
        <v>3</v>
      </c>
      <c r="J78" s="9"/>
      <c r="K78" s="9">
        <v>5</v>
      </c>
      <c r="L78" s="9">
        <v>5</v>
      </c>
      <c r="M78" s="9">
        <v>8</v>
      </c>
      <c r="N78" s="9"/>
      <c r="O78" s="9">
        <v>7</v>
      </c>
      <c r="P78" s="9">
        <v>3</v>
      </c>
      <c r="Q78" s="9">
        <v>2</v>
      </c>
    </row>
    <row r="79" spans="1:17">
      <c r="A79" t="s">
        <v>137</v>
      </c>
      <c r="B79" s="11" t="s">
        <v>138</v>
      </c>
      <c r="C79" s="9">
        <v>1181</v>
      </c>
      <c r="D79" s="9">
        <v>233</v>
      </c>
      <c r="E79" s="9">
        <v>178</v>
      </c>
      <c r="F79" s="9"/>
      <c r="G79" s="9">
        <v>1983</v>
      </c>
      <c r="H79" s="9">
        <v>244</v>
      </c>
      <c r="I79" s="9">
        <v>256</v>
      </c>
      <c r="J79" s="9"/>
      <c r="K79" s="9">
        <v>246</v>
      </c>
      <c r="L79" s="9">
        <v>46</v>
      </c>
      <c r="M79" s="9">
        <v>41</v>
      </c>
      <c r="N79" s="9"/>
      <c r="O79" s="9">
        <v>1106</v>
      </c>
      <c r="P79" s="9">
        <v>159</v>
      </c>
      <c r="Q79" s="9">
        <v>122</v>
      </c>
    </row>
    <row r="80" spans="1:17">
      <c r="A80" t="s">
        <v>139</v>
      </c>
      <c r="B80" s="11" t="s">
        <v>140</v>
      </c>
      <c r="C80" s="9">
        <v>1062</v>
      </c>
      <c r="D80" s="9">
        <v>43</v>
      </c>
      <c r="E80" s="9">
        <v>27</v>
      </c>
      <c r="F80" s="9"/>
      <c r="G80" s="9">
        <v>1485</v>
      </c>
      <c r="H80" s="9">
        <v>42</v>
      </c>
      <c r="I80" s="9">
        <v>22</v>
      </c>
      <c r="J80" s="9"/>
      <c r="K80" s="9">
        <v>318</v>
      </c>
      <c r="L80" s="9">
        <v>20</v>
      </c>
      <c r="M80" s="9">
        <v>13</v>
      </c>
      <c r="N80" s="9"/>
      <c r="O80" s="9">
        <v>814</v>
      </c>
      <c r="P80" s="9">
        <v>22</v>
      </c>
      <c r="Q80" s="9">
        <v>23</v>
      </c>
    </row>
    <row r="81" spans="1:17">
      <c r="A81" t="s">
        <v>141</v>
      </c>
      <c r="B81" s="11" t="s">
        <v>142</v>
      </c>
      <c r="C81" s="9">
        <v>6</v>
      </c>
      <c r="D81" s="9">
        <v>4</v>
      </c>
      <c r="E81" s="9">
        <v>4</v>
      </c>
      <c r="F81" s="9"/>
      <c r="G81" s="9">
        <v>8</v>
      </c>
      <c r="H81" s="9">
        <v>1</v>
      </c>
      <c r="I81" s="9">
        <v>3</v>
      </c>
      <c r="J81" s="9"/>
      <c r="K81" s="9">
        <v>6</v>
      </c>
      <c r="L81" s="9">
        <v>2</v>
      </c>
      <c r="M81" s="9">
        <v>8</v>
      </c>
      <c r="N81" s="9"/>
      <c r="O81" s="9">
        <v>6</v>
      </c>
      <c r="P81" s="9">
        <v>2</v>
      </c>
      <c r="Q81" s="9">
        <v>3</v>
      </c>
    </row>
    <row r="82" spans="1:17">
      <c r="A82" t="s">
        <v>143</v>
      </c>
      <c r="B82" s="11" t="s">
        <v>144</v>
      </c>
      <c r="C82" s="9">
        <v>10</v>
      </c>
      <c r="D82" s="9">
        <v>5</v>
      </c>
      <c r="E82" s="9">
        <v>3</v>
      </c>
      <c r="F82" s="9"/>
      <c r="G82" s="9">
        <v>8</v>
      </c>
      <c r="H82" s="9">
        <v>2</v>
      </c>
      <c r="I82" s="9">
        <v>4</v>
      </c>
      <c r="J82" s="9"/>
      <c r="K82" s="9">
        <v>1</v>
      </c>
      <c r="L82" s="9">
        <v>3</v>
      </c>
      <c r="M82" s="9">
        <v>6</v>
      </c>
      <c r="N82" s="9"/>
      <c r="O82" s="9">
        <v>6</v>
      </c>
      <c r="P82" s="9">
        <v>1</v>
      </c>
      <c r="Q82" s="9">
        <v>4</v>
      </c>
    </row>
    <row r="83" spans="1:17">
      <c r="A83" t="s">
        <v>145</v>
      </c>
      <c r="B83" s="11" t="s">
        <v>146</v>
      </c>
      <c r="C83" s="9">
        <v>7</v>
      </c>
      <c r="D83" s="9">
        <v>8</v>
      </c>
      <c r="E83" s="9">
        <v>11</v>
      </c>
      <c r="F83" s="9"/>
      <c r="G83" s="9">
        <v>4</v>
      </c>
      <c r="H83" s="9">
        <v>2</v>
      </c>
      <c r="I83" s="9">
        <v>7</v>
      </c>
      <c r="J83" s="9"/>
      <c r="K83" s="9">
        <v>5</v>
      </c>
      <c r="L83" s="9">
        <v>5</v>
      </c>
      <c r="M83" s="9">
        <v>6</v>
      </c>
      <c r="N83" s="9"/>
      <c r="O83" s="9">
        <v>2</v>
      </c>
      <c r="P83" s="9">
        <v>4</v>
      </c>
      <c r="Q83" s="9">
        <v>6</v>
      </c>
    </row>
    <row r="84" spans="1:17">
      <c r="A84" t="s">
        <v>147</v>
      </c>
      <c r="B84" s="11" t="s">
        <v>148</v>
      </c>
      <c r="C84" s="9">
        <v>2335</v>
      </c>
      <c r="D84" s="9">
        <v>874</v>
      </c>
      <c r="E84" s="9">
        <v>53</v>
      </c>
      <c r="F84" s="9"/>
      <c r="G84" s="9">
        <v>2939</v>
      </c>
      <c r="H84" s="9">
        <v>2592</v>
      </c>
      <c r="I84" s="9">
        <v>2615</v>
      </c>
      <c r="J84" s="9"/>
      <c r="K84" s="9">
        <v>305</v>
      </c>
      <c r="L84" s="9">
        <v>366</v>
      </c>
      <c r="M84" s="9">
        <v>143</v>
      </c>
      <c r="N84" s="9"/>
      <c r="O84" s="9">
        <v>2063</v>
      </c>
      <c r="P84" s="9">
        <v>1806</v>
      </c>
      <c r="Q84" s="9">
        <v>377</v>
      </c>
    </row>
    <row r="85" spans="1:17">
      <c r="A85" t="s">
        <v>149</v>
      </c>
      <c r="B85" t="s">
        <v>150</v>
      </c>
      <c r="C85" s="9">
        <v>1314</v>
      </c>
      <c r="D85" s="9">
        <v>42</v>
      </c>
      <c r="E85" s="9">
        <v>46</v>
      </c>
      <c r="F85" s="9"/>
      <c r="G85" s="9">
        <v>1874</v>
      </c>
      <c r="H85" s="9">
        <v>23</v>
      </c>
      <c r="I85" s="9">
        <v>22</v>
      </c>
      <c r="J85" s="9"/>
      <c r="K85" s="9">
        <v>216</v>
      </c>
      <c r="L85" s="9">
        <v>4</v>
      </c>
      <c r="M85" s="9">
        <v>8</v>
      </c>
      <c r="N85" s="9"/>
      <c r="O85" s="9">
        <v>1139</v>
      </c>
      <c r="P85" s="9">
        <v>22</v>
      </c>
      <c r="Q85" s="9">
        <v>20</v>
      </c>
    </row>
    <row r="86" spans="1:17">
      <c r="A86" t="s">
        <v>151</v>
      </c>
      <c r="B86" t="s">
        <v>152</v>
      </c>
      <c r="C86" s="9">
        <v>8384</v>
      </c>
      <c r="D86" s="9">
        <v>246</v>
      </c>
      <c r="E86" s="9">
        <v>172</v>
      </c>
      <c r="F86" s="9"/>
      <c r="G86" s="9">
        <v>16300</v>
      </c>
      <c r="H86" s="9">
        <v>4725</v>
      </c>
      <c r="I86" s="9">
        <v>1046</v>
      </c>
      <c r="J86" s="9"/>
      <c r="K86" s="9">
        <v>1437</v>
      </c>
      <c r="L86" s="9">
        <v>308</v>
      </c>
      <c r="M86" s="9">
        <v>21</v>
      </c>
      <c r="N86" s="9"/>
      <c r="O86" s="9">
        <v>8799</v>
      </c>
      <c r="P86" s="9">
        <v>1016</v>
      </c>
      <c r="Q86" s="9">
        <v>137</v>
      </c>
    </row>
    <row r="87" spans="1:17">
      <c r="A87" t="s">
        <v>153</v>
      </c>
      <c r="B87" t="s">
        <v>154</v>
      </c>
      <c r="C87" s="9">
        <v>2569</v>
      </c>
      <c r="D87" s="9">
        <v>80</v>
      </c>
      <c r="E87" s="9">
        <v>95</v>
      </c>
      <c r="F87" s="9"/>
      <c r="G87" s="9">
        <v>8124</v>
      </c>
      <c r="H87" s="9">
        <v>797</v>
      </c>
      <c r="I87" s="9">
        <v>152</v>
      </c>
      <c r="J87" s="9"/>
      <c r="K87" s="9">
        <v>553</v>
      </c>
      <c r="L87" s="9">
        <v>26</v>
      </c>
      <c r="M87" s="9">
        <v>8</v>
      </c>
      <c r="N87" s="9"/>
      <c r="O87" s="9">
        <v>4951</v>
      </c>
      <c r="P87" s="9">
        <v>340</v>
      </c>
      <c r="Q87" s="9">
        <v>61</v>
      </c>
    </row>
    <row r="88" spans="1:17">
      <c r="A88" t="s">
        <v>155</v>
      </c>
      <c r="B88" t="s">
        <v>156</v>
      </c>
      <c r="C88" s="9">
        <v>6</v>
      </c>
      <c r="D88" s="9">
        <v>4</v>
      </c>
      <c r="E88" s="9">
        <v>1</v>
      </c>
      <c r="F88" s="9"/>
      <c r="G88" s="9">
        <v>6</v>
      </c>
      <c r="H88" s="9">
        <v>3</v>
      </c>
      <c r="I88" s="9">
        <v>2</v>
      </c>
      <c r="J88" s="9"/>
      <c r="K88" s="9">
        <v>3</v>
      </c>
      <c r="L88" s="9">
        <v>3</v>
      </c>
      <c r="M88" s="9">
        <v>1</v>
      </c>
      <c r="N88" s="9"/>
      <c r="O88" s="9">
        <v>3</v>
      </c>
      <c r="P88" s="9">
        <v>4</v>
      </c>
      <c r="Q88" s="9">
        <v>2</v>
      </c>
    </row>
    <row r="89" spans="1:17" s="4" customFormat="1" ht="15.75" thickBot="1"/>
    <row r="90" spans="1:17">
      <c r="B90" s="12" t="s">
        <v>165</v>
      </c>
      <c r="C90" s="9">
        <f>SUM(C17:C22)</f>
        <v>31010</v>
      </c>
      <c r="D90" s="9">
        <f t="shared" ref="D90:Q90" si="0">SUM(D17:D22)</f>
        <v>40113</v>
      </c>
      <c r="E90" s="9">
        <f t="shared" si="0"/>
        <v>43960</v>
      </c>
      <c r="F90" s="9"/>
      <c r="G90" s="9">
        <f t="shared" si="0"/>
        <v>40339</v>
      </c>
      <c r="H90" s="9">
        <f t="shared" si="0"/>
        <v>36829</v>
      </c>
      <c r="I90" s="9">
        <f t="shared" si="0"/>
        <v>41382</v>
      </c>
      <c r="J90" s="9"/>
      <c r="K90" s="9">
        <f t="shared" si="0"/>
        <v>43363</v>
      </c>
      <c r="L90" s="9">
        <f t="shared" si="0"/>
        <v>45822</v>
      </c>
      <c r="M90" s="9">
        <f t="shared" si="0"/>
        <v>48020</v>
      </c>
      <c r="N90" s="9"/>
      <c r="O90" s="9">
        <f t="shared" si="0"/>
        <v>38740</v>
      </c>
      <c r="P90" s="9">
        <f t="shared" si="0"/>
        <v>39556</v>
      </c>
      <c r="Q90" s="9">
        <f t="shared" si="0"/>
        <v>38179</v>
      </c>
    </row>
    <row r="91" spans="1:17">
      <c r="B91" s="13" t="s">
        <v>166</v>
      </c>
      <c r="C91" s="14">
        <f>AVERAGE(C90:E90,G90:I90,K90:M90,O90:Q90)</f>
        <v>40609.416666666664</v>
      </c>
    </row>
    <row r="92" spans="1:17" s="1" customFormat="1">
      <c r="B92" s="12" t="s">
        <v>167</v>
      </c>
      <c r="C92" s="15">
        <f>$C$91/C90</f>
        <v>1.3095587444910244</v>
      </c>
      <c r="D92" s="15">
        <f t="shared" ref="D92:Q92" si="1">$C$91/D90</f>
        <v>1.0123754560034568</v>
      </c>
      <c r="E92" s="15">
        <f t="shared" si="1"/>
        <v>0.92378108886866839</v>
      </c>
      <c r="F92" s="15"/>
      <c r="G92" s="15">
        <f t="shared" si="1"/>
        <v>1.0067036036259367</v>
      </c>
      <c r="H92" s="15">
        <f t="shared" si="1"/>
        <v>1.1026478228207843</v>
      </c>
      <c r="I92" s="15">
        <f t="shared" si="1"/>
        <v>0.98133044963188498</v>
      </c>
      <c r="J92" s="15"/>
      <c r="K92" s="15">
        <f t="shared" si="1"/>
        <v>0.93649924282606523</v>
      </c>
      <c r="L92" s="15">
        <f t="shared" si="1"/>
        <v>0.88624278003288082</v>
      </c>
      <c r="M92" s="15">
        <f t="shared" si="1"/>
        <v>0.84567714841038455</v>
      </c>
      <c r="N92" s="15"/>
      <c r="O92" s="15">
        <f t="shared" si="1"/>
        <v>1.0482554637755979</v>
      </c>
      <c r="P92" s="15">
        <f t="shared" si="1"/>
        <v>1.026631020999764</v>
      </c>
      <c r="Q92" s="15">
        <f t="shared" si="1"/>
        <v>1.0636584684425119</v>
      </c>
    </row>
  </sheetData>
  <mergeCells count="4">
    <mergeCell ref="C2:E2"/>
    <mergeCell ref="G2:I2"/>
    <mergeCell ref="K2:M2"/>
    <mergeCell ref="O2:Q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9"/>
  <sheetViews>
    <sheetView tabSelected="1" workbookViewId="0">
      <selection activeCell="A22" sqref="A22"/>
    </sheetView>
  </sheetViews>
  <sheetFormatPr defaultRowHeight="15"/>
  <cols>
    <col min="2" max="2" width="28.28515625" customWidth="1"/>
    <col min="3" max="5" width="11.7109375" customWidth="1"/>
    <col min="6" max="6" width="5.7109375" customWidth="1"/>
    <col min="7" max="9" width="11.7109375" customWidth="1"/>
    <col min="10" max="10" width="5.7109375" customWidth="1"/>
    <col min="11" max="13" width="11.7109375" customWidth="1"/>
    <col min="14" max="14" width="5.7109375" customWidth="1"/>
    <col min="15" max="17" width="11.7109375" customWidth="1"/>
  </cols>
  <sheetData>
    <row r="2" spans="1:17" ht="18.75">
      <c r="A2" s="2" t="s">
        <v>0</v>
      </c>
      <c r="B2" s="2"/>
      <c r="C2" s="21" t="s">
        <v>161</v>
      </c>
      <c r="D2" s="21"/>
      <c r="E2" s="21"/>
      <c r="F2" s="2"/>
      <c r="G2" s="22" t="s">
        <v>162</v>
      </c>
      <c r="H2" s="22"/>
      <c r="I2" s="22"/>
      <c r="J2" s="2"/>
      <c r="K2" s="24" t="s">
        <v>164</v>
      </c>
      <c r="L2" s="24"/>
      <c r="M2" s="24"/>
      <c r="O2" s="23" t="s">
        <v>163</v>
      </c>
      <c r="P2" s="23"/>
      <c r="Q2" s="23"/>
    </row>
    <row r="3" spans="1:17" ht="15.75" thickBot="1">
      <c r="A3" s="3" t="s">
        <v>157</v>
      </c>
      <c r="B3" s="4"/>
      <c r="C3" s="8" t="s">
        <v>158</v>
      </c>
      <c r="D3" s="6" t="s">
        <v>159</v>
      </c>
      <c r="E3" s="7" t="s">
        <v>160</v>
      </c>
      <c r="F3" s="5"/>
      <c r="G3" s="8" t="s">
        <v>158</v>
      </c>
      <c r="H3" s="6" t="s">
        <v>159</v>
      </c>
      <c r="I3" s="7" t="s">
        <v>160</v>
      </c>
      <c r="J3" s="5"/>
      <c r="K3" s="8" t="s">
        <v>158</v>
      </c>
      <c r="L3" s="6" t="s">
        <v>159</v>
      </c>
      <c r="M3" s="7" t="s">
        <v>160</v>
      </c>
      <c r="N3" s="4"/>
      <c r="O3" s="8" t="s">
        <v>158</v>
      </c>
      <c r="P3" s="6" t="s">
        <v>159</v>
      </c>
      <c r="Q3" s="7" t="s">
        <v>160</v>
      </c>
    </row>
    <row r="5" spans="1:17">
      <c r="A5" t="s">
        <v>17</v>
      </c>
      <c r="B5" t="s">
        <v>18</v>
      </c>
      <c r="C5" s="16">
        <f>'Raw Data'!C17*'Raw Data'!C$92</f>
        <v>25781.283002794797</v>
      </c>
      <c r="D5" s="16">
        <f>'Raw Data'!D17*'Raw Data'!D$92</f>
        <v>25920.861175512509</v>
      </c>
      <c r="E5" s="16">
        <f>'Raw Data'!E17*'Raw Data'!E$92</f>
        <v>25805.824717546253</v>
      </c>
      <c r="F5" s="16"/>
      <c r="G5" s="16">
        <f>'Raw Data'!G17*'Raw Data'!G$92</f>
        <v>25740.404441111576</v>
      </c>
      <c r="H5" s="16">
        <f>'Raw Data'!H17*'Raw Data'!H$92</f>
        <v>25910.018540642792</v>
      </c>
      <c r="I5" s="16">
        <f>'Raw Data'!I17*'Raw Data'!I$92</f>
        <v>25785.438894527411</v>
      </c>
      <c r="J5" s="16"/>
      <c r="K5" s="16">
        <f>'Raw Data'!O17*'Raw Data'!O$92</f>
        <v>25861.510546807775</v>
      </c>
      <c r="L5" s="16">
        <f>'Raw Data'!P17*'Raw Data'!P$92</f>
        <v>25932.699590454038</v>
      </c>
      <c r="M5" s="16">
        <f>'Raw Data'!Q17*'Raw Data'!Q$92</f>
        <v>25866.046635585004</v>
      </c>
      <c r="O5" s="16">
        <f>'Raw Data'!K17*'Raw Data'!K$92</f>
        <v>25716.269208003752</v>
      </c>
      <c r="P5" s="16">
        <f>'Raw Data'!L17*'Raw Data'!L$92</f>
        <v>25830.432066838344</v>
      </c>
      <c r="Q5" s="16">
        <f>'Raw Data'!M17*'Raw Data'!M$92</f>
        <v>25723.807500347077</v>
      </c>
    </row>
    <row r="6" spans="1:17">
      <c r="A6" t="s">
        <v>19</v>
      </c>
      <c r="B6" t="s">
        <v>20</v>
      </c>
      <c r="C6" s="16">
        <f>'Raw Data'!C18*'Raw Data'!C$92</f>
        <v>10225.034676985919</v>
      </c>
      <c r="D6" s="16">
        <f>'Raw Data'!D18*'Raw Data'!D$92</f>
        <v>10150.076321890658</v>
      </c>
      <c r="E6" s="16">
        <f>'Raw Data'!E18*'Raw Data'!E$92</f>
        <v>10282.607300197147</v>
      </c>
      <c r="F6" s="16"/>
      <c r="G6" s="16">
        <f>'Raw Data'!G18*'Raw Data'!G$92</f>
        <v>10199.92091193799</v>
      </c>
      <c r="H6" s="16">
        <f>'Raw Data'!H18*'Raw Data'!H$92</f>
        <v>10209.416191497643</v>
      </c>
      <c r="I6" s="16">
        <f>'Raw Data'!I18*'Raw Data'!I$92</f>
        <v>10323.59633012743</v>
      </c>
      <c r="J6" s="16"/>
      <c r="K6" s="16">
        <f>'Raw Data'!O18*'Raw Data'!O$92</f>
        <v>9942.7030739115453</v>
      </c>
      <c r="L6" s="16">
        <f>'Raw Data'!P18*'Raw Data'!P$92</f>
        <v>9969.6138449287082</v>
      </c>
      <c r="M6" s="16">
        <f>'Raw Data'!Q18*'Raw Data'!Q$92</f>
        <v>10032.426674349772</v>
      </c>
      <c r="O6" s="16">
        <f>'Raw Data'!K18*'Raw Data'!K$92</f>
        <v>10104.826830093243</v>
      </c>
      <c r="P6" s="16">
        <f>'Raw Data'!L18*'Raw Data'!L$92</f>
        <v>10110.257634615104</v>
      </c>
      <c r="Q6" s="16">
        <f>'Raw Data'!M18*'Raw Data'!M$92</f>
        <v>10258.063810217964</v>
      </c>
    </row>
    <row r="7" spans="1:17">
      <c r="A7" t="s">
        <v>21</v>
      </c>
      <c r="B7" t="s">
        <v>22</v>
      </c>
      <c r="C7" s="16">
        <f>'Raw Data'!C19*'Raw Data'!C$92</f>
        <v>3042.1049634526498</v>
      </c>
      <c r="D7" s="16">
        <f>'Raw Data'!D19*'Raw Data'!D$92</f>
        <v>2962.2105842661144</v>
      </c>
      <c r="E7" s="16">
        <f>'Raw Data'!E19*'Raw Data'!E$92</f>
        <v>2967.1848574461628</v>
      </c>
      <c r="F7" s="16"/>
      <c r="G7" s="16">
        <f>'Raw Data'!G19*'Raw Data'!G$92</f>
        <v>3029.1711433104433</v>
      </c>
      <c r="H7" s="16">
        <f>'Raw Data'!H19*'Raw Data'!H$92</f>
        <v>2928.6326174120031</v>
      </c>
      <c r="I7" s="16">
        <f>'Raw Data'!I19*'Raw Data'!I$92</f>
        <v>2941.0473575467595</v>
      </c>
      <c r="J7" s="16"/>
      <c r="K7" s="16">
        <f>'Raw Data'!O19*'Raw Data'!O$92</f>
        <v>3158.3937123558762</v>
      </c>
      <c r="L7" s="16">
        <f>'Raw Data'!P19*'Raw Data'!P$92</f>
        <v>3148.6773414062764</v>
      </c>
      <c r="M7" s="16">
        <f>'Raw Data'!Q19*'Raw Data'!Q$92</f>
        <v>3175.0205283008981</v>
      </c>
      <c r="O7" s="16">
        <f>'Raw Data'!K19*'Raw Data'!K$92</f>
        <v>3215.9383998647081</v>
      </c>
      <c r="P7" s="16">
        <f>'Raw Data'!L19*'Raw Data'!L$92</f>
        <v>3108.0534295753132</v>
      </c>
      <c r="Q7" s="16">
        <f>'Raw Data'!M19*'Raw Data'!M$92</f>
        <v>3085.8759145494932</v>
      </c>
    </row>
    <row r="8" spans="1:17">
      <c r="A8" t="s">
        <v>23</v>
      </c>
      <c r="B8" t="s">
        <v>24</v>
      </c>
      <c r="C8" s="16">
        <f>'Raw Data'!C20*'Raw Data'!C$92</f>
        <v>825.02200902934533</v>
      </c>
      <c r="D8" s="16">
        <f>'Raw Data'!D20*'Raw Data'!D$92</f>
        <v>825.08599664281724</v>
      </c>
      <c r="E8" s="16">
        <f>'Raw Data'!E20*'Raw Data'!E$92</f>
        <v>846.18347740370029</v>
      </c>
      <c r="F8" s="16"/>
      <c r="G8" s="16">
        <f>'Raw Data'!G20*'Raw Data'!G$92</f>
        <v>841.60421263128308</v>
      </c>
      <c r="H8" s="16">
        <f>'Raw Data'!H20*'Raw Data'!H$92</f>
        <v>847.93617574918312</v>
      </c>
      <c r="I8" s="16">
        <f>'Raw Data'!I20*'Raw Data'!I$92</f>
        <v>823.33624724115145</v>
      </c>
      <c r="J8" s="16"/>
      <c r="K8" s="16">
        <f>'Raw Data'!O20*'Raw Data'!O$92</f>
        <v>880.53458957150224</v>
      </c>
      <c r="L8" s="16">
        <f>'Raw Data'!P20*'Raw Data'!P$92</f>
        <v>841.83743721980647</v>
      </c>
      <c r="M8" s="16">
        <f>'Raw Data'!Q20*'Raw Data'!Q$92</f>
        <v>828.58994691671671</v>
      </c>
      <c r="O8" s="16">
        <f>'Raw Data'!K20*'Raw Data'!K$92</f>
        <v>856.89680718584964</v>
      </c>
      <c r="P8" s="16">
        <f>'Raw Data'!L20*'Raw Data'!L$92</f>
        <v>846.36185493140113</v>
      </c>
      <c r="Q8" s="16">
        <f>'Raw Data'!M20*'Raw Data'!M$92</f>
        <v>838.06605407469112</v>
      </c>
    </row>
    <row r="9" spans="1:17">
      <c r="A9" t="s">
        <v>25</v>
      </c>
      <c r="B9" t="s">
        <v>26</v>
      </c>
      <c r="C9" s="16">
        <f>'Raw Data'!C21*'Raw Data'!C$92</f>
        <v>536.91908524131998</v>
      </c>
      <c r="D9" s="16">
        <f>'Raw Data'!D21*'Raw Data'!D$92</f>
        <v>531.49711440181477</v>
      </c>
      <c r="E9" s="16">
        <f>'Raw Data'!E21*'Raw Data'!E$92</f>
        <v>487.75641492265692</v>
      </c>
      <c r="F9" s="16"/>
      <c r="G9" s="16">
        <f>'Raw Data'!G21*'Raw Data'!G$92</f>
        <v>581.87468289579147</v>
      </c>
      <c r="H9" s="16">
        <f>'Raw Data'!H21*'Raw Data'!H$92</f>
        <v>522.6550680170518</v>
      </c>
      <c r="I9" s="16">
        <f>'Raw Data'!I21*'Raw Data'!I$92</f>
        <v>541.69440819680051</v>
      </c>
      <c r="J9" s="16"/>
      <c r="K9" s="16">
        <f>'Raw Data'!O21*'Raw Data'!O$92</f>
        <v>527.27249827912567</v>
      </c>
      <c r="L9" s="16">
        <f>'Raw Data'!P21*'Raw Data'!P$92</f>
        <v>518.44866560488083</v>
      </c>
      <c r="M9" s="16">
        <f>'Raw Data'!Q21*'Raw Data'!Q$92</f>
        <v>506.30143097863566</v>
      </c>
      <c r="O9" s="16">
        <f>'Raw Data'!K21*'Raw Data'!K$92</f>
        <v>517.88408128281412</v>
      </c>
      <c r="P9" s="16">
        <f>'Raw Data'!L21*'Raw Data'!L$92</f>
        <v>502.49965627864344</v>
      </c>
      <c r="Q9" s="16">
        <f>'Raw Data'!M21*'Raw Data'!M$92</f>
        <v>487.11003748438151</v>
      </c>
    </row>
    <row r="10" spans="1:17">
      <c r="A10" t="s">
        <v>27</v>
      </c>
      <c r="B10" t="s">
        <v>28</v>
      </c>
      <c r="C10" s="16">
        <f>'Raw Data'!C22*'Raw Data'!C$92</f>
        <v>199.05292916263571</v>
      </c>
      <c r="D10" s="16">
        <f>'Raw Data'!D22*'Raw Data'!D$92</f>
        <v>219.68547395275013</v>
      </c>
      <c r="E10" s="16">
        <f>'Raw Data'!E22*'Raw Data'!E$92</f>
        <v>219.85989915074308</v>
      </c>
      <c r="F10" s="16"/>
      <c r="G10" s="16">
        <f>'Raw Data'!G22*'Raw Data'!G$92</f>
        <v>216.44127477957639</v>
      </c>
      <c r="H10" s="16">
        <f>'Raw Data'!H22*'Raw Data'!H$92</f>
        <v>190.75807334799569</v>
      </c>
      <c r="I10" s="16">
        <f>'Raw Data'!I22*'Raw Data'!I$92</f>
        <v>194.30342902711322</v>
      </c>
      <c r="J10" s="16"/>
      <c r="K10" s="16">
        <f>'Raw Data'!O22*'Raw Data'!O$92</f>
        <v>239.00224574083632</v>
      </c>
      <c r="L10" s="16">
        <f>'Raw Data'!P22*'Raw Data'!P$92</f>
        <v>198.13978705295446</v>
      </c>
      <c r="M10" s="16">
        <f>'Raw Data'!Q22*'Raw Data'!Q$92</f>
        <v>201.03145053563475</v>
      </c>
      <c r="O10" s="16">
        <f>'Raw Data'!K22*'Raw Data'!K$92</f>
        <v>197.60134023629976</v>
      </c>
      <c r="P10" s="16">
        <f>'Raw Data'!L22*'Raw Data'!L$92</f>
        <v>211.81202442785852</v>
      </c>
      <c r="Q10" s="16">
        <f>'Raw Data'!M22*'Raw Data'!M$92</f>
        <v>216.49334999305844</v>
      </c>
    </row>
    <row r="11" spans="1:17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O11" s="16"/>
      <c r="P11" s="16"/>
      <c r="Q11" s="16"/>
    </row>
    <row r="12" spans="1:17">
      <c r="A12" t="s">
        <v>29</v>
      </c>
      <c r="B12" t="s">
        <v>30</v>
      </c>
      <c r="C12" s="16">
        <f>'Raw Data'!C24*'Raw Data'!C$92</f>
        <v>53.691908524132003</v>
      </c>
      <c r="D12" s="16">
        <f>'Raw Data'!D24*'Raw Data'!D$92</f>
        <v>42.519769152145187</v>
      </c>
      <c r="E12" s="16">
        <f>'Raw Data'!E24*'Raw Data'!E$92</f>
        <v>37.875024643615404</v>
      </c>
      <c r="F12" s="16"/>
      <c r="G12" s="16">
        <f>'Raw Data'!G24*'Raw Data'!G$92</f>
        <v>49.328476577670898</v>
      </c>
      <c r="H12" s="16">
        <f>'Raw Data'!H24*'Raw Data'!H$92</f>
        <v>33.079434684623529</v>
      </c>
      <c r="I12" s="16">
        <f>'Raw Data'!I24*'Raw Data'!I$92</f>
        <v>29.439913488956549</v>
      </c>
      <c r="J12" s="16"/>
      <c r="K12" s="16">
        <f>'Raw Data'!O24*'Raw Data'!O$92</f>
        <v>44.026729478575113</v>
      </c>
      <c r="L12" s="16">
        <f>'Raw Data'!P24*'Raw Data'!P$92</f>
        <v>36.958716755991503</v>
      </c>
      <c r="M12" s="16">
        <f>'Raw Data'!Q24*'Raw Data'!Q$92</f>
        <v>31.909754053275357</v>
      </c>
      <c r="O12" s="16">
        <f>'Raw Data'!K24*'Raw Data'!K$92</f>
        <v>35.586971227390478</v>
      </c>
      <c r="P12" s="16">
        <f>'Raw Data'!L24*'Raw Data'!L$92</f>
        <v>35.449711201315232</v>
      </c>
      <c r="Q12" s="16">
        <f>'Raw Data'!M24*'Raw Data'!M$92</f>
        <v>33.827085936415379</v>
      </c>
    </row>
    <row r="13" spans="1:17">
      <c r="A13" t="s">
        <v>31</v>
      </c>
      <c r="B13" t="s">
        <v>32</v>
      </c>
      <c r="C13" s="16">
        <f>'Raw Data'!C25*'Raw Data'!C$92</f>
        <v>26.191174889820488</v>
      </c>
      <c r="D13" s="16">
        <f>'Raw Data'!D25*'Raw Data'!D$92</f>
        <v>23.284635488079505</v>
      </c>
      <c r="E13" s="16">
        <f>'Raw Data'!E25*'Raw Data'!E$92</f>
        <v>23.09452722171671</v>
      </c>
      <c r="F13" s="16"/>
      <c r="G13" s="16">
        <f>'Raw Data'!G25*'Raw Data'!G$92</f>
        <v>29.194404505152164</v>
      </c>
      <c r="H13" s="16">
        <f>'Raw Data'!H25*'Raw Data'!H$92</f>
        <v>22.052956456415686</v>
      </c>
      <c r="I13" s="16">
        <f>'Raw Data'!I25*'Raw Data'!I$92</f>
        <v>16.682617643742045</v>
      </c>
      <c r="J13" s="16"/>
      <c r="K13" s="16">
        <f>'Raw Data'!O25*'Raw Data'!O$92</f>
        <v>24.10987566683875</v>
      </c>
      <c r="L13" s="16">
        <f>'Raw Data'!P25*'Raw Data'!P$92</f>
        <v>18.479358377995752</v>
      </c>
      <c r="M13" s="16">
        <f>'Raw Data'!Q25*'Raw Data'!Q$92</f>
        <v>21.273169368850237</v>
      </c>
      <c r="O13" s="16">
        <f>'Raw Data'!K25*'Raw Data'!K$92</f>
        <v>19.666484099347368</v>
      </c>
      <c r="P13" s="16">
        <f>'Raw Data'!L25*'Raw Data'!L$92</f>
        <v>24.814797840920662</v>
      </c>
      <c r="Q13" s="16">
        <f>'Raw Data'!M25*'Raw Data'!M$92</f>
        <v>10.148125780924614</v>
      </c>
    </row>
    <row r="14" spans="1:17">
      <c r="A14" t="s">
        <v>33</v>
      </c>
      <c r="B14" t="s">
        <v>34</v>
      </c>
      <c r="C14" s="16">
        <f>'Raw Data'!C26*'Raw Data'!C$92</f>
        <v>30.119851123293561</v>
      </c>
      <c r="D14" s="16">
        <f>'Raw Data'!D26*'Raw Data'!D$92</f>
        <v>19.235133664065678</v>
      </c>
      <c r="E14" s="16">
        <f>'Raw Data'!E26*'Raw Data'!E$92</f>
        <v>18.47562177737337</v>
      </c>
      <c r="F14" s="16"/>
      <c r="G14" s="16">
        <f>'Raw Data'!G26*'Raw Data'!G$92</f>
        <v>27.180997297900291</v>
      </c>
      <c r="H14" s="16">
        <f>'Raw Data'!H26*'Raw Data'!H$92</f>
        <v>14.334421696670196</v>
      </c>
      <c r="I14" s="16">
        <f>'Raw Data'!I26*'Raw Data'!I$92</f>
        <v>14.719956744478274</v>
      </c>
      <c r="J14" s="16"/>
      <c r="K14" s="16">
        <f>'Raw Data'!O26*'Raw Data'!O$92</f>
        <v>22.013364739287557</v>
      </c>
      <c r="L14" s="16">
        <f>'Raw Data'!P26*'Raw Data'!P$92</f>
        <v>13.346203272996933</v>
      </c>
      <c r="M14" s="16">
        <f>'Raw Data'!Q26*'Raw Data'!Q$92</f>
        <v>11.70024315286763</v>
      </c>
      <c r="O14" s="16">
        <f>'Raw Data'!K26*'Raw Data'!K$92</f>
        <v>18.729984856521305</v>
      </c>
      <c r="P14" s="16">
        <f>'Raw Data'!L26*'Raw Data'!L$92</f>
        <v>23.042312280854901</v>
      </c>
      <c r="Q14" s="16">
        <f>'Raw Data'!M26*'Raw Data'!M$92</f>
        <v>23.678960155490767</v>
      </c>
    </row>
    <row r="15" spans="1:17">
      <c r="A15" t="s">
        <v>35</v>
      </c>
      <c r="B15" t="s">
        <v>36</v>
      </c>
      <c r="C15" s="16">
        <f>'Raw Data'!C27*'Raw Data'!C$92</f>
        <v>27.500733634311512</v>
      </c>
      <c r="D15" s="16">
        <f>'Raw Data'!D27*'Raw Data'!D$92</f>
        <v>17.210382752058766</v>
      </c>
      <c r="E15" s="16">
        <f>'Raw Data'!E27*'Raw Data'!E$92</f>
        <v>11.085373066424021</v>
      </c>
      <c r="F15" s="16"/>
      <c r="G15" s="16">
        <f>'Raw Data'!G27*'Raw Data'!G$92</f>
        <v>22.147479279770607</v>
      </c>
      <c r="H15" s="16">
        <f>'Raw Data'!H27*'Raw Data'!H$92</f>
        <v>8.8211825825662746</v>
      </c>
      <c r="I15" s="16">
        <f>'Raw Data'!I27*'Raw Data'!I$92</f>
        <v>15.70128719411016</v>
      </c>
      <c r="J15" s="16"/>
      <c r="K15" s="16">
        <f>'Raw Data'!O27*'Raw Data'!O$92</f>
        <v>23.061620203063153</v>
      </c>
      <c r="L15" s="16">
        <f>'Raw Data'!P27*'Raw Data'!P$92</f>
        <v>14.372834293996696</v>
      </c>
      <c r="M15" s="16">
        <f>'Raw Data'!Q27*'Raw Data'!Q$92</f>
        <v>12.763901621310143</v>
      </c>
      <c r="O15" s="16">
        <f>'Raw Data'!K27*'Raw Data'!K$92</f>
        <v>12.174490156738848</v>
      </c>
      <c r="P15" s="16">
        <f>'Raw Data'!L27*'Raw Data'!L$92</f>
        <v>8.8624278003288079</v>
      </c>
      <c r="Q15" s="16">
        <f>'Raw Data'!M27*'Raw Data'!M$92</f>
        <v>11.839480077745383</v>
      </c>
    </row>
    <row r="16" spans="1:17">
      <c r="A16" t="s">
        <v>37</v>
      </c>
      <c r="B16" t="s">
        <v>38</v>
      </c>
      <c r="C16" s="16">
        <f>'Raw Data'!C28*'Raw Data'!C$92</f>
        <v>34.048527356766634</v>
      </c>
      <c r="D16" s="16">
        <f>'Raw Data'!D28*'Raw Data'!D$92</f>
        <v>36.445516416124448</v>
      </c>
      <c r="E16" s="16">
        <f>'Raw Data'!E28*'Raw Data'!E$92</f>
        <v>23.09452722171671</v>
      </c>
      <c r="F16" s="16"/>
      <c r="G16" s="16">
        <f>'Raw Data'!G28*'Raw Data'!G$92</f>
        <v>33.221218919655911</v>
      </c>
      <c r="H16" s="16">
        <f>'Raw Data'!H28*'Raw Data'!H$92</f>
        <v>23.155604279236471</v>
      </c>
      <c r="I16" s="16">
        <f>'Raw Data'!I28*'Raw Data'!I$92</f>
        <v>31.402574388220319</v>
      </c>
      <c r="J16" s="16"/>
      <c r="K16" s="16">
        <f>'Raw Data'!O28*'Raw Data'!O$92</f>
        <v>35.640685768370325</v>
      </c>
      <c r="L16" s="16">
        <f>'Raw Data'!P28*'Raw Data'!P$92</f>
        <v>16.426096335996224</v>
      </c>
      <c r="M16" s="16">
        <f>'Raw Data'!Q28*'Raw Data'!Q$92</f>
        <v>18.082193963522702</v>
      </c>
      <c r="O16" s="16">
        <f>'Raw Data'!K28*'Raw Data'!K$92</f>
        <v>26.221978799129825</v>
      </c>
      <c r="P16" s="16">
        <f>'Raw Data'!L28*'Raw Data'!L$92</f>
        <v>26.587283400986426</v>
      </c>
      <c r="Q16" s="16">
        <f>'Raw Data'!M28*'Raw Data'!M$92</f>
        <v>32.981408788004998</v>
      </c>
    </row>
    <row r="17" spans="1:17">
      <c r="A17" t="s">
        <v>39</v>
      </c>
      <c r="B17" t="s">
        <v>40</v>
      </c>
      <c r="C17" s="16">
        <f>'Raw Data'!C29*'Raw Data'!C$92</f>
        <v>35.358086101257655</v>
      </c>
      <c r="D17" s="16">
        <f>'Raw Data'!D29*'Raw Data'!D$92</f>
        <v>35.433140960120987</v>
      </c>
      <c r="E17" s="16">
        <f>'Raw Data'!E29*'Raw Data'!E$92</f>
        <v>31.408557021534726</v>
      </c>
      <c r="F17" s="16"/>
      <c r="G17" s="16">
        <f>'Raw Data'!G29*'Raw Data'!G$92</f>
        <v>51.341883784922771</v>
      </c>
      <c r="H17" s="16">
        <f>'Raw Data'!H29*'Raw Data'!H$92</f>
        <v>37.490025975906669</v>
      </c>
      <c r="I17" s="16">
        <f>'Raw Data'!I29*'Raw Data'!I$92</f>
        <v>31.402574388220319</v>
      </c>
      <c r="J17" s="16"/>
      <c r="K17" s="16">
        <f>'Raw Data'!O29*'Raw Data'!O$92</f>
        <v>35.640685768370325</v>
      </c>
      <c r="L17" s="16">
        <f>'Raw Data'!P29*'Raw Data'!P$92</f>
        <v>31.825561650992682</v>
      </c>
      <c r="M17" s="16">
        <f>'Raw Data'!Q29*'Raw Data'!Q$92</f>
        <v>29.782437116390334</v>
      </c>
      <c r="O17" s="16">
        <f>'Raw Data'!K29*'Raw Data'!K$92</f>
        <v>26.221978799129825</v>
      </c>
      <c r="P17" s="16">
        <f>'Raw Data'!L29*'Raw Data'!L$92</f>
        <v>27.473526181019306</v>
      </c>
      <c r="Q17" s="16">
        <f>'Raw Data'!M29*'Raw Data'!M$92</f>
        <v>37.209794530056918</v>
      </c>
    </row>
    <row r="18" spans="1:17">
      <c r="A18" t="s">
        <v>41</v>
      </c>
      <c r="B18" t="s">
        <v>42</v>
      </c>
      <c r="C18" s="16">
        <f>'Raw Data'!C30*'Raw Data'!C$92</f>
        <v>36.667644845748683</v>
      </c>
      <c r="D18" s="16">
        <f>'Raw Data'!D30*'Raw Data'!D$92</f>
        <v>45.556895520155557</v>
      </c>
      <c r="E18" s="16">
        <f>'Raw Data'!E30*'Raw Data'!E$92</f>
        <v>36.951243554746739</v>
      </c>
      <c r="F18" s="16"/>
      <c r="G18" s="16">
        <f>'Raw Data'!G30*'Raw Data'!G$92</f>
        <v>35.234626126907784</v>
      </c>
      <c r="H18" s="16">
        <f>'Raw Data'!H30*'Raw Data'!H$92</f>
        <v>40.797969444369024</v>
      </c>
      <c r="I18" s="16">
        <f>'Raw Data'!I30*'Raw Data'!I$92</f>
        <v>36.309226636379748</v>
      </c>
      <c r="J18" s="16"/>
      <c r="K18" s="16">
        <f>'Raw Data'!O30*'Raw Data'!O$92</f>
        <v>62.895327826535869</v>
      </c>
      <c r="L18" s="16">
        <f>'Raw Data'!P30*'Raw Data'!P$92</f>
        <v>58.517968196986551</v>
      </c>
      <c r="M18" s="16">
        <f>'Raw Data'!Q30*'Raw Data'!Q$92</f>
        <v>41.482680269257962</v>
      </c>
      <c r="O18" s="16">
        <f>'Raw Data'!K30*'Raw Data'!K$92</f>
        <v>42.142465927172935</v>
      </c>
      <c r="P18" s="16">
        <f>'Raw Data'!L30*'Raw Data'!L$92</f>
        <v>36.335953981348112</v>
      </c>
      <c r="Q18" s="16">
        <f>'Raw Data'!M30*'Raw Data'!M$92</f>
        <v>32.981408788004998</v>
      </c>
    </row>
    <row r="19" spans="1:17">
      <c r="A19" t="s">
        <v>43</v>
      </c>
      <c r="B19" t="s">
        <v>44</v>
      </c>
      <c r="C19" s="16">
        <f>'Raw Data'!C31*'Raw Data'!C$92</f>
        <v>15.714704933892293</v>
      </c>
      <c r="D19" s="16">
        <f>'Raw Data'!D31*'Raw Data'!D$92</f>
        <v>7.0866281920241976</v>
      </c>
      <c r="E19" s="16">
        <f>'Raw Data'!E31*'Raw Data'!E$92</f>
        <v>10.161591977555352</v>
      </c>
      <c r="F19" s="16"/>
      <c r="G19" s="16">
        <f>'Raw Data'!G31*'Raw Data'!G$92</f>
        <v>18.12066486526686</v>
      </c>
      <c r="H19" s="16">
        <f>'Raw Data'!H31*'Raw Data'!H$92</f>
        <v>9.9238304053870596</v>
      </c>
      <c r="I19" s="16">
        <f>'Raw Data'!I31*'Raw Data'!I$92</f>
        <v>4.9066522481594248</v>
      </c>
      <c r="J19" s="16"/>
      <c r="K19" s="16">
        <f>'Raw Data'!O31*'Raw Data'!O$92</f>
        <v>34.592430304594728</v>
      </c>
      <c r="L19" s="16">
        <f>'Raw Data'!P31*'Raw Data'!P$92</f>
        <v>23.612513482994572</v>
      </c>
      <c r="M19" s="16">
        <f>'Raw Data'!Q31*'Raw Data'!Q$92</f>
        <v>17.01853549508019</v>
      </c>
      <c r="O19" s="16">
        <f>'Raw Data'!K31*'Raw Data'!K$92</f>
        <v>12.174490156738848</v>
      </c>
      <c r="P19" s="16">
        <f>'Raw Data'!L31*'Raw Data'!L$92</f>
        <v>7.9761850202959277</v>
      </c>
      <c r="Q19" s="16">
        <f>'Raw Data'!M31*'Raw Data'!M$92</f>
        <v>5.9197400388726917</v>
      </c>
    </row>
    <row r="20" spans="1:17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O20" s="16"/>
      <c r="P20" s="16"/>
      <c r="Q20" s="16"/>
    </row>
    <row r="21" spans="1:17" s="1" customFormat="1">
      <c r="B21" s="17" t="s">
        <v>168</v>
      </c>
      <c r="C21" s="18">
        <f>AVERAGE(C12:C19)+2*STDEV(C12:C19)</f>
        <v>54.178860729019348</v>
      </c>
      <c r="D21" s="20">
        <f t="shared" ref="D21:M21" si="0">AVERAGE(D12:D19)+2*STDEV(D12:D19)</f>
        <v>55.575998308805872</v>
      </c>
      <c r="E21" s="18">
        <f t="shared" si="0"/>
        <v>45.473679880999072</v>
      </c>
      <c r="F21" s="18"/>
      <c r="G21" s="18">
        <f t="shared" si="0"/>
        <v>57.068471015723915</v>
      </c>
      <c r="H21" s="18">
        <f t="shared" si="0"/>
        <v>48.46131041825241</v>
      </c>
      <c r="I21" s="18">
        <f t="shared" si="0"/>
        <v>44.5764218727263</v>
      </c>
      <c r="J21" s="18"/>
      <c r="K21" s="18">
        <f t="shared" si="0"/>
        <v>62.39691501670363</v>
      </c>
      <c r="L21" s="18">
        <f t="shared" si="0"/>
        <v>57.461990880013602</v>
      </c>
      <c r="M21" s="18">
        <f t="shared" si="0"/>
        <v>43.87403654494949</v>
      </c>
      <c r="O21" s="18">
        <f>AVERAGE(O12:O19)+2*STDEV(O12:O19)</f>
        <v>45.487917362414876</v>
      </c>
      <c r="P21" s="18">
        <f>AVERAGE(P12:P19)+2*STDEV(P12:P19)</f>
        <v>45.054605499316011</v>
      </c>
      <c r="Q21" s="18">
        <f>AVERAGE(Q12:Q19)+2*STDEV(Q12:Q19)</f>
        <v>48.618310557070515</v>
      </c>
    </row>
    <row r="22" spans="1:17" s="1" customFormat="1">
      <c r="B22" s="19" t="s">
        <v>169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O22" s="18"/>
      <c r="P22" s="18"/>
      <c r="Q22" s="18"/>
    </row>
    <row r="23" spans="1:17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O23" s="16"/>
      <c r="P23" s="16"/>
      <c r="Q23" s="16"/>
    </row>
    <row r="24" spans="1:17">
      <c r="A24" t="s">
        <v>45</v>
      </c>
      <c r="B24" t="s">
        <v>46</v>
      </c>
      <c r="C24" s="16">
        <f>'Raw Data'!C33*'Raw Data'!C$92</f>
        <v>2.6191174889820488</v>
      </c>
      <c r="D24" s="16">
        <f>'Raw Data'!D33*'Raw Data'!D$92</f>
        <v>2.0247509120069136</v>
      </c>
      <c r="E24" s="16">
        <f>'Raw Data'!E33*'Raw Data'!E$92</f>
        <v>0</v>
      </c>
      <c r="F24" s="16"/>
      <c r="G24" s="16">
        <f>'Raw Data'!G33*'Raw Data'!G$92</f>
        <v>6.0402216217556202</v>
      </c>
      <c r="H24" s="16">
        <f>'Raw Data'!H33*'Raw Data'!H$92</f>
        <v>1.1026478228207843</v>
      </c>
      <c r="I24" s="16">
        <f>'Raw Data'!I33*'Raw Data'!I$92</f>
        <v>1.96266089926377</v>
      </c>
      <c r="J24" s="16"/>
      <c r="K24" s="16">
        <f>'Raw Data'!O33*'Raw Data'!O$92</f>
        <v>18.868598347960763</v>
      </c>
      <c r="L24" s="16">
        <f>'Raw Data'!P33*'Raw Data'!P$92</f>
        <v>13.346203272996933</v>
      </c>
      <c r="M24" s="16">
        <f>'Raw Data'!Q33*'Raw Data'!Q$92</f>
        <v>13.827560089752655</v>
      </c>
      <c r="O24" s="16">
        <f>'Raw Data'!K33*'Raw Data'!K$92</f>
        <v>0</v>
      </c>
      <c r="P24" s="16">
        <f>'Raw Data'!L33*'Raw Data'!L$92</f>
        <v>0.88624278003288082</v>
      </c>
      <c r="Q24" s="16">
        <f>'Raw Data'!M33*'Raw Data'!M$92</f>
        <v>0.84567714841038455</v>
      </c>
    </row>
    <row r="25" spans="1:17">
      <c r="A25" t="s">
        <v>47</v>
      </c>
      <c r="B25" t="s">
        <v>48</v>
      </c>
      <c r="C25" s="16">
        <f>'Raw Data'!C34*'Raw Data'!C$92</f>
        <v>540.84776147479306</v>
      </c>
      <c r="D25" s="16">
        <f>'Raw Data'!D34*'Raw Data'!D$92</f>
        <v>24.297010944082963</v>
      </c>
      <c r="E25" s="16">
        <f>'Raw Data'!E34*'Raw Data'!E$92</f>
        <v>17.551840688504701</v>
      </c>
      <c r="F25" s="16"/>
      <c r="G25" s="16">
        <f>'Raw Data'!G34*'Raw Data'!G$92</f>
        <v>892.94609641620582</v>
      </c>
      <c r="H25" s="16">
        <f>'Raw Data'!H34*'Raw Data'!H$92</f>
        <v>13.231773873849413</v>
      </c>
      <c r="I25" s="16">
        <f>'Raw Data'!I34*'Raw Data'!I$92</f>
        <v>15.70128719411016</v>
      </c>
      <c r="J25" s="16"/>
      <c r="K25" s="16">
        <f>'Raw Data'!O34*'Raw Data'!O$92</f>
        <v>343.82779211839608</v>
      </c>
      <c r="L25" s="16">
        <f>'Raw Data'!P34*'Raw Data'!P$92</f>
        <v>65.704385343984896</v>
      </c>
      <c r="M25" s="16">
        <f>'Raw Data'!Q34*'Raw Data'!Q$92</f>
        <v>63.819508106550714</v>
      </c>
      <c r="O25" s="16">
        <f>'Raw Data'!K34*'Raw Data'!K$92</f>
        <v>23.41248107065163</v>
      </c>
      <c r="P25" s="16">
        <f>'Raw Data'!L34*'Raw Data'!L$92</f>
        <v>23.042312280854901</v>
      </c>
      <c r="Q25" s="16">
        <f>'Raw Data'!M34*'Raw Data'!M$92</f>
        <v>25.370314452311536</v>
      </c>
    </row>
    <row r="26" spans="1:17">
      <c r="A26" t="s">
        <v>49</v>
      </c>
      <c r="B26" t="s">
        <v>50</v>
      </c>
      <c r="C26" s="16">
        <f>'Raw Data'!C35*'Raw Data'!C$92</f>
        <v>2864.0049742018705</v>
      </c>
      <c r="D26" s="16">
        <f>'Raw Data'!D35*'Raw Data'!D$92</f>
        <v>389.76455056133085</v>
      </c>
      <c r="E26" s="16">
        <f>'Raw Data'!E35*'Raw Data'!E$92</f>
        <v>205.07940172884437</v>
      </c>
      <c r="F26" s="16"/>
      <c r="G26" s="16">
        <f>'Raw Data'!G35*'Raw Data'!G$92</f>
        <v>3210.377791963112</v>
      </c>
      <c r="H26" s="16">
        <f>'Raw Data'!H35*'Raw Data'!H$92</f>
        <v>271.25136441391294</v>
      </c>
      <c r="I26" s="16">
        <f>'Raw Data'!I35*'Raw Data'!I$92</f>
        <v>287.5298217421423</v>
      </c>
      <c r="J26" s="16"/>
      <c r="K26" s="16">
        <f>'Raw Data'!O35*'Raw Data'!O$92</f>
        <v>1941.3691189124072</v>
      </c>
      <c r="L26" s="16">
        <f>'Raw Data'!P35*'Raw Data'!P$92</f>
        <v>35.932085734991738</v>
      </c>
      <c r="M26" s="16">
        <f>'Raw Data'!Q35*'Raw Data'!Q$92</f>
        <v>15.954877026637678</v>
      </c>
      <c r="O26" s="16">
        <f>'Raw Data'!K35*'Raw Data'!K$92</f>
        <v>291.25126451890628</v>
      </c>
      <c r="P26" s="16">
        <f>'Raw Data'!L35*'Raw Data'!L$92</f>
        <v>14.179884480526093</v>
      </c>
      <c r="Q26" s="16">
        <f>'Raw Data'!M35*'Raw Data'!M$92</f>
        <v>10.148125780924614</v>
      </c>
    </row>
    <row r="27" spans="1:17">
      <c r="A27" t="s">
        <v>51</v>
      </c>
      <c r="B27" t="s">
        <v>52</v>
      </c>
      <c r="C27" s="16">
        <f>'Raw Data'!C36*'Raw Data'!C$92</f>
        <v>2946.5071751048049</v>
      </c>
      <c r="D27" s="16">
        <f>'Raw Data'!D36*'Raw Data'!D$92</f>
        <v>1221.9371753961723</v>
      </c>
      <c r="E27" s="16">
        <f>'Raw Data'!E36*'Raw Data'!E$92</f>
        <v>817.54626364877151</v>
      </c>
      <c r="F27" s="16"/>
      <c r="G27" s="16">
        <f>'Raw Data'!G36*'Raw Data'!G$92</f>
        <v>2120.1177892362225</v>
      </c>
      <c r="H27" s="16">
        <f>'Raw Data'!H36*'Raw Data'!H$92</f>
        <v>583.30069827219495</v>
      </c>
      <c r="I27" s="16">
        <f>'Raw Data'!I36*'Raw Data'!I$92</f>
        <v>514.21715560710777</v>
      </c>
      <c r="J27" s="16"/>
      <c r="K27" s="16">
        <f>'Raw Data'!O36*'Raw Data'!O$92</f>
        <v>1166.7083311822405</v>
      </c>
      <c r="L27" s="16">
        <f>'Raw Data'!P36*'Raw Data'!P$92</f>
        <v>42.091871860990324</v>
      </c>
      <c r="M27" s="16">
        <f>'Raw Data'!Q36*'Raw Data'!Q$92</f>
        <v>30.846095584832845</v>
      </c>
      <c r="O27" s="16">
        <f>'Raw Data'!K36*'Raw Data'!K$92</f>
        <v>175.1253584084742</v>
      </c>
      <c r="P27" s="16">
        <f>'Raw Data'!L36*'Raw Data'!L$92</f>
        <v>32.790982861216591</v>
      </c>
      <c r="Q27" s="16">
        <f>'Raw Data'!M36*'Raw Data'!M$92</f>
        <v>20.296251561849228</v>
      </c>
    </row>
    <row r="28" spans="1:17">
      <c r="A28" t="s">
        <v>53</v>
      </c>
      <c r="B28" t="s">
        <v>54</v>
      </c>
      <c r="C28" s="16">
        <f>'Raw Data'!C37*'Raw Data'!C$92</f>
        <v>1909.3366494679135</v>
      </c>
      <c r="D28" s="16">
        <f>'Raw Data'!D37*'Raw Data'!D$92</f>
        <v>183.23995753662567</v>
      </c>
      <c r="E28" s="16">
        <f>'Raw Data'!E37*'Raw Data'!E$92</f>
        <v>73.902487109493478</v>
      </c>
      <c r="F28" s="16"/>
      <c r="G28" s="16">
        <f>'Raw Data'!G37*'Raw Data'!G$92</f>
        <v>1885.5558495913795</v>
      </c>
      <c r="H28" s="16">
        <f>'Raw Data'!H37*'Raw Data'!H$92</f>
        <v>970.33008408229023</v>
      </c>
      <c r="I28" s="16">
        <f>'Raw Data'!I37*'Raw Data'!I$92</f>
        <v>849.83216938121234</v>
      </c>
      <c r="J28" s="16"/>
      <c r="K28" s="16">
        <f>'Raw Data'!O37*'Raw Data'!O$92</f>
        <v>1316.6088625021509</v>
      </c>
      <c r="L28" s="16">
        <f>'Raw Data'!P37*'Raw Data'!P$92</f>
        <v>611.87208851585933</v>
      </c>
      <c r="M28" s="16">
        <f>'Raw Data'!Q37*'Raw Data'!Q$92</f>
        <v>500.98313863642312</v>
      </c>
      <c r="O28" s="16">
        <f>'Raw Data'!K37*'Raw Data'!K$92</f>
        <v>157.33187279477895</v>
      </c>
      <c r="P28" s="16">
        <f>'Raw Data'!L37*'Raw Data'!L$92</f>
        <v>151.54751538562263</v>
      </c>
      <c r="Q28" s="16">
        <f>'Raw Data'!M37*'Raw Data'!M$92</f>
        <v>90.487454879911141</v>
      </c>
    </row>
    <row r="29" spans="1:17">
      <c r="A29" t="s">
        <v>55</v>
      </c>
      <c r="B29" t="s">
        <v>56</v>
      </c>
      <c r="C29" s="16">
        <f>'Raw Data'!C38*'Raw Data'!C$92</f>
        <v>5886.4665564871548</v>
      </c>
      <c r="D29" s="16">
        <f>'Raw Data'!D38*'Raw Data'!D$92</f>
        <v>1545.8973213172785</v>
      </c>
      <c r="E29" s="16">
        <f>'Raw Data'!E38*'Raw Data'!E$92</f>
        <v>957.96098915680909</v>
      </c>
      <c r="F29" s="16"/>
      <c r="G29" s="16">
        <f>'Raw Data'!G38*'Raw Data'!G$92</f>
        <v>5769.418352380243</v>
      </c>
      <c r="H29" s="16">
        <f>'Raw Data'!H38*'Raw Data'!H$92</f>
        <v>1384.925665462905</v>
      </c>
      <c r="I29" s="16">
        <f>'Raw Data'!I38*'Raw Data'!I$92</f>
        <v>1343.4413855460505</v>
      </c>
      <c r="J29" s="16"/>
      <c r="K29" s="16">
        <f>'Raw Data'!O38*'Raw Data'!O$92</f>
        <v>3381.6721261400785</v>
      </c>
      <c r="L29" s="16">
        <f>'Raw Data'!P38*'Raw Data'!P$92</f>
        <v>219.6990384939495</v>
      </c>
      <c r="M29" s="16">
        <f>'Raw Data'!Q38*'Raw Data'!Q$92</f>
        <v>211.66803522005986</v>
      </c>
      <c r="O29" s="16">
        <f>'Raw Data'!K38*'Raw Data'!K$92</f>
        <v>442.0276426139028</v>
      </c>
      <c r="P29" s="16">
        <f>'Raw Data'!L38*'Raw Data'!L$92</f>
        <v>34.563468421282352</v>
      </c>
      <c r="Q29" s="16">
        <f>'Raw Data'!M38*'Raw Data'!M$92</f>
        <v>27.90734589754269</v>
      </c>
    </row>
    <row r="30" spans="1:17">
      <c r="A30" t="s">
        <v>57</v>
      </c>
      <c r="B30" t="s">
        <v>58</v>
      </c>
      <c r="C30" s="16">
        <f>'Raw Data'!C39*'Raw Data'!C$92</f>
        <v>559.18158389766745</v>
      </c>
      <c r="D30" s="16">
        <f>'Raw Data'!D39*'Raw Data'!D$92</f>
        <v>43.532144608148641</v>
      </c>
      <c r="E30" s="16">
        <f>'Raw Data'!E39*'Raw Data'!E$92</f>
        <v>31.408557021534726</v>
      </c>
      <c r="F30" s="16"/>
      <c r="G30" s="16">
        <f>'Raw Data'!G39*'Raw Data'!G$92</f>
        <v>859.72487749654988</v>
      </c>
      <c r="H30" s="16">
        <f>'Raw Data'!H39*'Raw Data'!H$92</f>
        <v>24.258252102057256</v>
      </c>
      <c r="I30" s="16">
        <f>'Raw Data'!I39*'Raw Data'!I$92</f>
        <v>8.8319740466869643</v>
      </c>
      <c r="J30" s="16"/>
      <c r="K30" s="16">
        <f>'Raw Data'!O39*'Raw Data'!O$92</f>
        <v>488.48704611942861</v>
      </c>
      <c r="L30" s="16">
        <f>'Raw Data'!P39*'Raw Data'!P$92</f>
        <v>25.6657755249941</v>
      </c>
      <c r="M30" s="16">
        <f>'Raw Data'!Q39*'Raw Data'!Q$92</f>
        <v>27.65512017950531</v>
      </c>
      <c r="O30" s="16">
        <f>'Raw Data'!K39*'Raw Data'!K$92</f>
        <v>57.126453812389975</v>
      </c>
      <c r="P30" s="16">
        <f>'Raw Data'!L39*'Raw Data'!L$92</f>
        <v>9.7486705803616882</v>
      </c>
      <c r="Q30" s="16">
        <f>'Raw Data'!M39*'Raw Data'!M$92</f>
        <v>7.6110943356934611</v>
      </c>
    </row>
    <row r="31" spans="1:17">
      <c r="A31" t="s">
        <v>59</v>
      </c>
      <c r="B31" t="s">
        <v>60</v>
      </c>
      <c r="C31" s="16">
        <f>'Raw Data'!C40*'Raw Data'!C$92</f>
        <v>3588.190959905407</v>
      </c>
      <c r="D31" s="16">
        <f>'Raw Data'!D40*'Raw Data'!D$92</f>
        <v>79.97766102427309</v>
      </c>
      <c r="E31" s="16">
        <f>'Raw Data'!E40*'Raw Data'!E$92</f>
        <v>48.960397710039423</v>
      </c>
      <c r="F31" s="16"/>
      <c r="G31" s="16">
        <f>'Raw Data'!G40*'Raw Data'!G$92</f>
        <v>7806.9864461191391</v>
      </c>
      <c r="H31" s="16">
        <f>'Raw Data'!H40*'Raw Data'!H$92</f>
        <v>185.24483423389177</v>
      </c>
      <c r="I31" s="16">
        <f>'Raw Data'!I40*'Raw Data'!I$92</f>
        <v>94.207723164660962</v>
      </c>
      <c r="J31" s="16"/>
      <c r="K31" s="16">
        <f>'Raw Data'!O40*'Raw Data'!O$92</f>
        <v>2492.7514928583719</v>
      </c>
      <c r="L31" s="16">
        <f>'Raw Data'!P40*'Raw Data'!P$92</f>
        <v>69.810909427983958</v>
      </c>
      <c r="M31" s="16">
        <f>'Raw Data'!Q40*'Raw Data'!Q$92</f>
        <v>48.928289548355544</v>
      </c>
      <c r="O31" s="16">
        <f>'Raw Data'!K40*'Raw Data'!K$92</f>
        <v>604.9785108656381</v>
      </c>
      <c r="P31" s="16">
        <f>'Raw Data'!L40*'Raw Data'!L$92</f>
        <v>30.132254521117947</v>
      </c>
      <c r="Q31" s="16">
        <f>'Raw Data'!M40*'Raw Data'!M$92</f>
        <v>16.91354296820769</v>
      </c>
    </row>
    <row r="32" spans="1:17">
      <c r="A32" t="s">
        <v>61</v>
      </c>
      <c r="B32" t="s">
        <v>62</v>
      </c>
      <c r="C32" s="16">
        <f>'Raw Data'!C41*'Raw Data'!C$92</f>
        <v>8982.2634284639371</v>
      </c>
      <c r="D32" s="16">
        <f>'Raw Data'!D41*'Raw Data'!D$92</f>
        <v>5517.4462352188393</v>
      </c>
      <c r="E32" s="16">
        <f>'Raw Data'!E41*'Raw Data'!E$92</f>
        <v>3251.7094328177127</v>
      </c>
      <c r="F32" s="16"/>
      <c r="G32" s="16">
        <f>'Raw Data'!G41*'Raw Data'!G$92</f>
        <v>5282.1738082252896</v>
      </c>
      <c r="H32" s="16">
        <f>'Raw Data'!H41*'Raw Data'!H$92</f>
        <v>3208.7051644084822</v>
      </c>
      <c r="I32" s="16">
        <f>'Raw Data'!I41*'Raw Data'!I$92</f>
        <v>2983.2445668809305</v>
      </c>
      <c r="J32" s="16"/>
      <c r="K32" s="16">
        <f>'Raw Data'!O41*'Raw Data'!O$92</f>
        <v>2397.3602456547924</v>
      </c>
      <c r="L32" s="16">
        <f>'Raw Data'!P41*'Raw Data'!P$92</f>
        <v>844.91733028280578</v>
      </c>
      <c r="M32" s="16">
        <f>'Raw Data'!Q41*'Raw Data'!Q$92</f>
        <v>692.44166295607522</v>
      </c>
      <c r="O32" s="16">
        <f>'Raw Data'!K41*'Raw Data'!K$92</f>
        <v>221.95032054977744</v>
      </c>
      <c r="P32" s="16">
        <f>'Raw Data'!L41*'Raw Data'!L$92</f>
        <v>13.293641700493213</v>
      </c>
      <c r="Q32" s="16">
        <f>'Raw Data'!M41*'Raw Data'!M$92</f>
        <v>3.3827085936415382</v>
      </c>
    </row>
    <row r="33" spans="1:17">
      <c r="A33" t="s">
        <v>63</v>
      </c>
      <c r="B33" t="s">
        <v>64</v>
      </c>
      <c r="C33" s="16">
        <f>'Raw Data'!C42*'Raw Data'!C$92</f>
        <v>1893.6219445340212</v>
      </c>
      <c r="D33" s="16">
        <f>'Raw Data'!D42*'Raw Data'!D$92</f>
        <v>384.70267328131359</v>
      </c>
      <c r="E33" s="16">
        <f>'Raw Data'!E42*'Raw Data'!E$92</f>
        <v>220.78368023961175</v>
      </c>
      <c r="F33" s="16"/>
      <c r="G33" s="16">
        <f>'Raw Data'!G42*'Raw Data'!G$92</f>
        <v>3372.4570721468881</v>
      </c>
      <c r="H33" s="16">
        <f>'Raw Data'!H42*'Raw Data'!H$92</f>
        <v>353.94995112547178</v>
      </c>
      <c r="I33" s="16">
        <f>'Raw Data'!I42*'Raw Data'!I$92</f>
        <v>335.61501377410468</v>
      </c>
      <c r="J33" s="16"/>
      <c r="K33" s="16">
        <f>'Raw Data'!O42*'Raw Data'!O$92</f>
        <v>1632.1337570986059</v>
      </c>
      <c r="L33" s="16">
        <f>'Raw Data'!P42*'Raw Data'!P$92</f>
        <v>60.571230238986075</v>
      </c>
      <c r="M33" s="16">
        <f>'Raw Data'!Q42*'Raw Data'!Q$92</f>
        <v>68.074141980320761</v>
      </c>
      <c r="O33" s="16">
        <f>'Raw Data'!K42*'Raw Data'!K$92</f>
        <v>263.15628723412431</v>
      </c>
      <c r="P33" s="16">
        <f>'Raw Data'!L42*'Raw Data'!L$92</f>
        <v>6.2036994602301654</v>
      </c>
      <c r="Q33" s="16">
        <f>'Raw Data'!M42*'Raw Data'!M$92</f>
        <v>0</v>
      </c>
    </row>
    <row r="34" spans="1:17">
      <c r="A34" t="s">
        <v>65</v>
      </c>
      <c r="B34" t="s">
        <v>66</v>
      </c>
      <c r="C34" s="16">
        <f>'Raw Data'!C43*'Raw Data'!C$92</f>
        <v>1841.2395947543803</v>
      </c>
      <c r="D34" s="16">
        <f>'Raw Data'!D43*'Raw Data'!D$92</f>
        <v>1752.4219143419837</v>
      </c>
      <c r="E34" s="16">
        <f>'Raw Data'!E43*'Raw Data'!E$92</f>
        <v>1574.122975432211</v>
      </c>
      <c r="F34" s="16"/>
      <c r="G34" s="16">
        <f>'Raw Data'!G43*'Raw Data'!G$92</f>
        <v>2237.9021108604575</v>
      </c>
      <c r="H34" s="16">
        <f>'Raw Data'!H43*'Raw Data'!H$92</f>
        <v>2107.1599894105188</v>
      </c>
      <c r="I34" s="16">
        <f>'Raw Data'!I43*'Raw Data'!I$92</f>
        <v>2001.9141172490454</v>
      </c>
      <c r="J34" s="16"/>
      <c r="K34" s="16">
        <f>'Raw Data'!O43*'Raw Data'!O$92</f>
        <v>1356.4425701256237</v>
      </c>
      <c r="L34" s="16">
        <f>'Raw Data'!P43*'Raw Data'!P$92</f>
        <v>1238.1170113257153</v>
      </c>
      <c r="M34" s="16">
        <f>'Raw Data'!Q43*'Raw Data'!Q$92</f>
        <v>1012.6028619572713</v>
      </c>
      <c r="O34" s="16">
        <f>'Raw Data'!K43*'Raw Data'!K$92</f>
        <v>217.26782433564713</v>
      </c>
      <c r="P34" s="16">
        <f>'Raw Data'!L43*'Raw Data'!L$92</f>
        <v>229.53688002851612</v>
      </c>
      <c r="Q34" s="16">
        <f>'Raw Data'!M43*'Raw Data'!M$92</f>
        <v>201.27116132167151</v>
      </c>
    </row>
    <row r="35" spans="1:17">
      <c r="A35" t="s">
        <v>67</v>
      </c>
      <c r="B35" t="s">
        <v>68</v>
      </c>
      <c r="C35" s="16">
        <f>'Raw Data'!C44*'Raw Data'!C$92</f>
        <v>1803.2623911641406</v>
      </c>
      <c r="D35" s="16">
        <f>'Raw Data'!D44*'Raw Data'!D$92</f>
        <v>45.556895520155557</v>
      </c>
      <c r="E35" s="16">
        <f>'Raw Data'!E44*'Raw Data'!E$92</f>
        <v>28.63721375492872</v>
      </c>
      <c r="F35" s="16"/>
      <c r="G35" s="16">
        <f>'Raw Data'!G44*'Raw Data'!G$92</f>
        <v>2027.5010577026364</v>
      </c>
      <c r="H35" s="16">
        <f>'Raw Data'!H44*'Raw Data'!H$92</f>
        <v>1215.1179007485043</v>
      </c>
      <c r="I35" s="16">
        <f>'Raw Data'!I44*'Raw Data'!I$92</f>
        <v>1150.1192869685692</v>
      </c>
      <c r="J35" s="16"/>
      <c r="K35" s="16">
        <f>'Raw Data'!O44*'Raw Data'!O$92</f>
        <v>1594.3965604026844</v>
      </c>
      <c r="L35" s="16">
        <f>'Raw Data'!P44*'Raw Data'!P$92</f>
        <v>376.77358470691337</v>
      </c>
      <c r="M35" s="16">
        <f>'Raw Data'!Q44*'Raw Data'!Q$92</f>
        <v>319.09754053275356</v>
      </c>
      <c r="O35" s="16">
        <f>'Raw Data'!K44*'Raw Data'!K$92</f>
        <v>223.82331903542959</v>
      </c>
      <c r="P35" s="16">
        <f>'Raw Data'!L44*'Raw Data'!L$92</f>
        <v>7.0899422402630465</v>
      </c>
      <c r="Q35" s="16">
        <f>'Raw Data'!M44*'Raw Data'!M$92</f>
        <v>5.0740628904623071</v>
      </c>
    </row>
    <row r="36" spans="1:17">
      <c r="A36" t="s">
        <v>69</v>
      </c>
      <c r="B36" t="s">
        <v>70</v>
      </c>
      <c r="C36" s="16">
        <f>'Raw Data'!C45*'Raw Data'!C$92</f>
        <v>288.10292378802535</v>
      </c>
      <c r="D36" s="16">
        <f>'Raw Data'!D45*'Raw Data'!D$92</f>
        <v>211.58647030472247</v>
      </c>
      <c r="E36" s="16">
        <f>'Raw Data'!E45*'Raw Data'!E$92</f>
        <v>146.88119313011828</v>
      </c>
      <c r="F36" s="16"/>
      <c r="G36" s="16">
        <f>'Raw Data'!G45*'Raw Data'!G$92</f>
        <v>273.82338018625478</v>
      </c>
      <c r="H36" s="16">
        <f>'Raw Data'!H45*'Raw Data'!H$92</f>
        <v>181.93689076542941</v>
      </c>
      <c r="I36" s="16">
        <f>'Raw Data'!I45*'Raw Data'!I$92</f>
        <v>177.62081138337118</v>
      </c>
      <c r="J36" s="16"/>
      <c r="K36" s="16">
        <f>'Raw Data'!O45*'Raw Data'!O$92</f>
        <v>144.65925400103251</v>
      </c>
      <c r="L36" s="16">
        <f>'Raw Data'!P45*'Raw Data'!P$92</f>
        <v>113.9560433309738</v>
      </c>
      <c r="M36" s="16">
        <f>'Raw Data'!Q45*'Raw Data'!Q$92</f>
        <v>102.11121297048115</v>
      </c>
      <c r="O36" s="16">
        <f>'Raw Data'!K45*'Raw Data'!K$92</f>
        <v>40.269467441520803</v>
      </c>
      <c r="P36" s="16">
        <f>'Raw Data'!L45*'Raw Data'!L$92</f>
        <v>31.018497301150827</v>
      </c>
      <c r="Q36" s="16">
        <f>'Raw Data'!M45*'Raw Data'!M$92</f>
        <v>26.215991600721921</v>
      </c>
    </row>
    <row r="37" spans="1:17">
      <c r="A37" t="s">
        <v>71</v>
      </c>
      <c r="B37" t="s">
        <v>72</v>
      </c>
      <c r="C37" s="16">
        <f>'Raw Data'!C46*'Raw Data'!C$92</f>
        <v>407.27276953670861</v>
      </c>
      <c r="D37" s="16">
        <f>'Raw Data'!D46*'Raw Data'!D$92</f>
        <v>153.88106931252543</v>
      </c>
      <c r="E37" s="16">
        <f>'Raw Data'!E46*'Raw Data'!E$92</f>
        <v>81.292735820442815</v>
      </c>
      <c r="F37" s="16"/>
      <c r="G37" s="16">
        <f>'Raw Data'!G46*'Raw Data'!G$92</f>
        <v>315.09822793491821</v>
      </c>
      <c r="H37" s="16">
        <f>'Raw Data'!H46*'Raw Data'!H$92</f>
        <v>66.158869369247057</v>
      </c>
      <c r="I37" s="16">
        <f>'Raw Data'!I46*'Raw Data'!I$92</f>
        <v>76.54377507128703</v>
      </c>
      <c r="J37" s="16"/>
      <c r="K37" s="16">
        <f>'Raw Data'!O46*'Raw Data'!O$92</f>
        <v>188.68598347960761</v>
      </c>
      <c r="L37" s="16">
        <f>'Raw Data'!P46*'Raw Data'!P$92</f>
        <v>29.772299608993155</v>
      </c>
      <c r="M37" s="16">
        <f>'Raw Data'!Q46*'Raw Data'!Q$92</f>
        <v>20.209510900407725</v>
      </c>
      <c r="O37" s="16">
        <f>'Raw Data'!K46*'Raw Data'!K$92</f>
        <v>49.634459869781459</v>
      </c>
      <c r="P37" s="16">
        <f>'Raw Data'!L46*'Raw Data'!L$92</f>
        <v>7.0899422402630465</v>
      </c>
      <c r="Q37" s="16">
        <f>'Raw Data'!M46*'Raw Data'!M$92</f>
        <v>0.84567714841038455</v>
      </c>
    </row>
    <row r="38" spans="1:17">
      <c r="A38" t="s">
        <v>73</v>
      </c>
      <c r="B38" t="s">
        <v>74</v>
      </c>
      <c r="C38" s="16">
        <f>'Raw Data'!C47*'Raw Data'!C$92</f>
        <v>966.454353434376</v>
      </c>
      <c r="D38" s="16">
        <f>'Raw Data'!D47*'Raw Data'!D$92</f>
        <v>254.10623945686766</v>
      </c>
      <c r="E38" s="16">
        <f>'Raw Data'!E47*'Raw Data'!E$92</f>
        <v>149.65253639672429</v>
      </c>
      <c r="F38" s="16"/>
      <c r="G38" s="16">
        <f>'Raw Data'!G47*'Raw Data'!G$92</f>
        <v>1196.9705847112386</v>
      </c>
      <c r="H38" s="16">
        <f>'Raw Data'!H47*'Raw Data'!H$92</f>
        <v>299.92020780725335</v>
      </c>
      <c r="I38" s="16">
        <f>'Raw Data'!I47*'Raw Data'!I$92</f>
        <v>294.39913488956552</v>
      </c>
      <c r="J38" s="16"/>
      <c r="K38" s="16">
        <f>'Raw Data'!O47*'Raw Data'!O$92</f>
        <v>531.46552013422809</v>
      </c>
      <c r="L38" s="16">
        <f>'Raw Data'!P47*'Raw Data'!P$92</f>
        <v>37.985347776991269</v>
      </c>
      <c r="M38" s="16">
        <f>'Raw Data'!Q47*'Raw Data'!Q$92</f>
        <v>32.973412521717869</v>
      </c>
      <c r="O38" s="16">
        <f>'Raw Data'!K47*'Raw Data'!K$92</f>
        <v>88.030928825650136</v>
      </c>
      <c r="P38" s="16">
        <f>'Raw Data'!L47*'Raw Data'!L$92</f>
        <v>6.2036994602301654</v>
      </c>
      <c r="Q38" s="16">
        <f>'Raw Data'!M47*'Raw Data'!M$92</f>
        <v>4.2283857420519224</v>
      </c>
    </row>
    <row r="39" spans="1:17">
      <c r="A39" t="s">
        <v>75</v>
      </c>
      <c r="B39" t="s">
        <v>76</v>
      </c>
      <c r="C39" s="16">
        <f>'Raw Data'!C48*'Raw Data'!C$92</f>
        <v>1492.8969687197678</v>
      </c>
      <c r="D39" s="16">
        <f>'Raw Data'!D48*'Raw Data'!D$92</f>
        <v>46.569270976159011</v>
      </c>
      <c r="E39" s="16">
        <f>'Raw Data'!E48*'Raw Data'!E$92</f>
        <v>21.246965043979372</v>
      </c>
      <c r="F39" s="16"/>
      <c r="G39" s="16">
        <f>'Raw Data'!G48*'Raw Data'!G$92</f>
        <v>1815.0865973375639</v>
      </c>
      <c r="H39" s="16">
        <f>'Raw Data'!H48*'Raw Data'!H$92</f>
        <v>63.953573723605494</v>
      </c>
      <c r="I39" s="16">
        <f>'Raw Data'!I48*'Raw Data'!I$92</f>
        <v>54.954505179385556</v>
      </c>
      <c r="J39" s="16"/>
      <c r="K39" s="16">
        <f>'Raw Data'!O48*'Raw Data'!O$92</f>
        <v>1245.3274909654103</v>
      </c>
      <c r="L39" s="16">
        <f>'Raw Data'!P48*'Raw Data'!P$92</f>
        <v>23.612513482994572</v>
      </c>
      <c r="M39" s="16">
        <f>'Raw Data'!Q48*'Raw Data'!Q$92</f>
        <v>28.718778647947822</v>
      </c>
      <c r="O39" s="16">
        <f>'Raw Data'!K48*'Raw Data'!K$92</f>
        <v>208.83933115021256</v>
      </c>
      <c r="P39" s="16">
        <f>'Raw Data'!L48*'Raw Data'!L$92</f>
        <v>7.0899422402630465</v>
      </c>
      <c r="Q39" s="16">
        <f>'Raw Data'!M48*'Raw Data'!M$92</f>
        <v>5.9197400388726917</v>
      </c>
    </row>
    <row r="40" spans="1:17">
      <c r="A40" t="s">
        <v>77</v>
      </c>
      <c r="B40" t="s">
        <v>78</v>
      </c>
      <c r="C40" s="16">
        <f>'Raw Data'!C49*'Raw Data'!C$92</f>
        <v>4140.8247500806192</v>
      </c>
      <c r="D40" s="16">
        <f>'Raw Data'!D49*'Raw Data'!D$92</f>
        <v>43.532144608148641</v>
      </c>
      <c r="E40" s="16">
        <f>'Raw Data'!E49*'Raw Data'!E$92</f>
        <v>44.341492265696083</v>
      </c>
      <c r="F40" s="16"/>
      <c r="G40" s="16">
        <f>'Raw Data'!G49*'Raw Data'!G$92</f>
        <v>3821.4468793640558</v>
      </c>
      <c r="H40" s="16">
        <f>'Raw Data'!H49*'Raw Data'!H$92</f>
        <v>45.208560735652156</v>
      </c>
      <c r="I40" s="16">
        <f>'Raw Data'!I49*'Raw Data'!I$92</f>
        <v>30.421243938588436</v>
      </c>
      <c r="J40" s="16"/>
      <c r="K40" s="16">
        <f>'Raw Data'!O49*'Raw Data'!O$92</f>
        <v>2825.048474875236</v>
      </c>
      <c r="L40" s="16">
        <f>'Raw Data'!P49*'Raw Data'!P$92</f>
        <v>618.03187464185794</v>
      </c>
      <c r="M40" s="16">
        <f>'Raw Data'!Q49*'Raw Data'!Q$92</f>
        <v>574.37557295895647</v>
      </c>
      <c r="O40" s="16">
        <f>'Raw Data'!K49*'Raw Data'!K$92</f>
        <v>375.53619637325215</v>
      </c>
      <c r="P40" s="16">
        <f>'Raw Data'!L49*'Raw Data'!L$92</f>
        <v>15.066127260558973</v>
      </c>
      <c r="Q40" s="16">
        <f>'Raw Data'!M49*'Raw Data'!M$92</f>
        <v>4.2283857420519224</v>
      </c>
    </row>
    <row r="41" spans="1:17">
      <c r="A41" t="s">
        <v>79</v>
      </c>
      <c r="B41" t="s">
        <v>80</v>
      </c>
      <c r="C41" s="16">
        <f>'Raw Data'!C50*'Raw Data'!C$92</f>
        <v>73.335289691497366</v>
      </c>
      <c r="D41" s="16">
        <f>'Raw Data'!D50*'Raw Data'!D$92</f>
        <v>9.1113791040311121</v>
      </c>
      <c r="E41" s="16">
        <f>'Raw Data'!E50*'Raw Data'!E$92</f>
        <v>5.5426865332120103</v>
      </c>
      <c r="F41" s="16"/>
      <c r="G41" s="16">
        <f>'Raw Data'!G50*'Raw Data'!G$92</f>
        <v>34.227922523281848</v>
      </c>
      <c r="H41" s="16">
        <f>'Raw Data'!H50*'Raw Data'!H$92</f>
        <v>2.2052956456415687</v>
      </c>
      <c r="I41" s="16">
        <f>'Raw Data'!I50*'Raw Data'!I$92</f>
        <v>4.9066522481594248</v>
      </c>
      <c r="J41" s="16"/>
      <c r="K41" s="16">
        <f>'Raw Data'!O50*'Raw Data'!O$92</f>
        <v>42.978474014799509</v>
      </c>
      <c r="L41" s="16">
        <f>'Raw Data'!P50*'Raw Data'!P$92</f>
        <v>5.1331551049988198</v>
      </c>
      <c r="M41" s="16">
        <f>'Raw Data'!Q50*'Raw Data'!Q$92</f>
        <v>4.2546338737700475</v>
      </c>
      <c r="O41" s="16">
        <f>'Raw Data'!K50*'Raw Data'!K$92</f>
        <v>14.983987885217044</v>
      </c>
      <c r="P41" s="16">
        <f>'Raw Data'!L50*'Raw Data'!L$92</f>
        <v>7.0899422402630465</v>
      </c>
      <c r="Q41" s="16">
        <f>'Raw Data'!M50*'Raw Data'!M$92</f>
        <v>3.3827085936415382</v>
      </c>
    </row>
    <row r="42" spans="1:17">
      <c r="A42" t="s">
        <v>81</v>
      </c>
      <c r="B42" t="s">
        <v>82</v>
      </c>
      <c r="C42" s="16">
        <f>'Raw Data'!C51*'Raw Data'!C$92</f>
        <v>1538.7315247769536</v>
      </c>
      <c r="D42" s="16">
        <f>'Raw Data'!D51*'Raw Data'!D$92</f>
        <v>192.3513366406568</v>
      </c>
      <c r="E42" s="16">
        <f>'Raw Data'!E51*'Raw Data'!E$92</f>
        <v>116.39641719745222</v>
      </c>
      <c r="F42" s="16"/>
      <c r="G42" s="16">
        <f>'Raw Data'!G51*'Raw Data'!G$92</f>
        <v>1544.2833279621868</v>
      </c>
      <c r="H42" s="16">
        <f>'Raw Data'!H51*'Raw Data'!H$92</f>
        <v>144.44686478952275</v>
      </c>
      <c r="I42" s="16">
        <f>'Raw Data'!I51*'Raw Data'!I$92</f>
        <v>145.23690654551899</v>
      </c>
      <c r="J42" s="16"/>
      <c r="K42" s="16">
        <f>'Raw Data'!O51*'Raw Data'!O$92</f>
        <v>1045.1106973842711</v>
      </c>
      <c r="L42" s="16">
        <f>'Raw Data'!P51*'Raw Data'!P$92</f>
        <v>132.43540170896955</v>
      </c>
      <c r="M42" s="16">
        <f>'Raw Data'!Q51*'Raw Data'!Q$92</f>
        <v>126.57535774465892</v>
      </c>
      <c r="O42" s="16">
        <f>'Raw Data'!K51*'Raw Data'!K$92</f>
        <v>138.60188793825765</v>
      </c>
      <c r="P42" s="16">
        <f>'Raw Data'!L51*'Raw Data'!L$92</f>
        <v>9.7486705803616882</v>
      </c>
      <c r="Q42" s="16">
        <f>'Raw Data'!M51*'Raw Data'!M$92</f>
        <v>6.7654171872830764</v>
      </c>
    </row>
    <row r="43" spans="1:17">
      <c r="A43" t="s">
        <v>83</v>
      </c>
      <c r="B43" t="s">
        <v>84</v>
      </c>
      <c r="C43" s="16">
        <f>'Raw Data'!C52*'Raw Data'!C$92</f>
        <v>1377.6557992045578</v>
      </c>
      <c r="D43" s="16">
        <f>'Raw Data'!D52*'Raw Data'!D$92</f>
        <v>48.594021888165926</v>
      </c>
      <c r="E43" s="16">
        <f>'Raw Data'!E52*'Raw Data'!E$92</f>
        <v>35.103681377009401</v>
      </c>
      <c r="F43" s="16"/>
      <c r="G43" s="16">
        <f>'Raw Data'!G52*'Raw Data'!G$92</f>
        <v>1827.1670405810751</v>
      </c>
      <c r="H43" s="16">
        <f>'Raw Data'!H52*'Raw Data'!H$92</f>
        <v>58.440334609501569</v>
      </c>
      <c r="I43" s="16">
        <f>'Raw Data'!I52*'Raw Data'!I$92</f>
        <v>42.197209334171056</v>
      </c>
      <c r="J43" s="16"/>
      <c r="K43" s="16">
        <f>'Raw Data'!O52*'Raw Data'!O$92</f>
        <v>986.40839141283755</v>
      </c>
      <c r="L43" s="16">
        <f>'Raw Data'!P52*'Raw Data'!P$92</f>
        <v>18.479358377995752</v>
      </c>
      <c r="M43" s="16">
        <f>'Raw Data'!Q52*'Raw Data'!Q$92</f>
        <v>13.827560089752655</v>
      </c>
      <c r="O43" s="16">
        <f>'Raw Data'!K52*'Raw Data'!K$92</f>
        <v>129.236895509997</v>
      </c>
      <c r="P43" s="16">
        <f>'Raw Data'!L52*'Raw Data'!L$92</f>
        <v>8.8624278003288079</v>
      </c>
      <c r="Q43" s="16">
        <f>'Raw Data'!M52*'Raw Data'!M$92</f>
        <v>5.9197400388726917</v>
      </c>
    </row>
    <row r="44" spans="1:17">
      <c r="A44" t="s">
        <v>85</v>
      </c>
      <c r="B44" t="s">
        <v>86</v>
      </c>
      <c r="C44" s="16">
        <f>'Raw Data'!C53*'Raw Data'!C$92</f>
        <v>1701.1168090938406</v>
      </c>
      <c r="D44" s="16">
        <f>'Raw Data'!D53*'Raw Data'!D$92</f>
        <v>46.569270976159011</v>
      </c>
      <c r="E44" s="16">
        <f>'Raw Data'!E53*'Raw Data'!E$92</f>
        <v>24.942089399454048</v>
      </c>
      <c r="F44" s="16"/>
      <c r="G44" s="16">
        <f>'Raw Data'!G53*'Raw Data'!G$92</f>
        <v>3177.1565730434563</v>
      </c>
      <c r="H44" s="16">
        <f>'Raw Data'!H53*'Raw Data'!H$92</f>
        <v>45.208560735652156</v>
      </c>
      <c r="I44" s="16">
        <f>'Raw Data'!I53*'Raw Data'!I$92</f>
        <v>40.234548434907282</v>
      </c>
      <c r="J44" s="16"/>
      <c r="K44" s="16">
        <f>'Raw Data'!O53*'Raw Data'!O$92</f>
        <v>1869.039491911891</v>
      </c>
      <c r="L44" s="16">
        <f>'Raw Data'!P53*'Raw Data'!P$92</f>
        <v>44.145133902989855</v>
      </c>
      <c r="M44" s="16">
        <f>'Raw Data'!Q53*'Raw Data'!Q$92</f>
        <v>38.291704863930427</v>
      </c>
      <c r="O44" s="16">
        <f>'Raw Data'!K53*'Raw Data'!K$92</f>
        <v>325.90173650347072</v>
      </c>
      <c r="P44" s="16">
        <f>'Raw Data'!L53*'Raw Data'!L$92</f>
        <v>11.521156140427451</v>
      </c>
      <c r="Q44" s="16">
        <f>'Raw Data'!M53*'Raw Data'!M$92</f>
        <v>5.0740628904623071</v>
      </c>
    </row>
    <row r="45" spans="1:17">
      <c r="A45" t="s">
        <v>87</v>
      </c>
      <c r="B45" t="s">
        <v>88</v>
      </c>
      <c r="C45" s="16">
        <f>'Raw Data'!C54*'Raw Data'!C$92</f>
        <v>1077.7668467161132</v>
      </c>
      <c r="D45" s="16">
        <f>'Raw Data'!D54*'Raw Data'!D$92</f>
        <v>86.051913760293829</v>
      </c>
      <c r="E45" s="16">
        <f>'Raw Data'!E54*'Raw Data'!E$92</f>
        <v>58.198208598726112</v>
      </c>
      <c r="F45" s="16"/>
      <c r="G45" s="16">
        <f>'Raw Data'!G54*'Raw Data'!G$92</f>
        <v>1387.2375657965408</v>
      </c>
      <c r="H45" s="16">
        <f>'Raw Data'!H54*'Raw Data'!H$92</f>
        <v>41.900617267189801</v>
      </c>
      <c r="I45" s="16">
        <f>'Raw Data'!I54*'Raw Data'!I$92</f>
        <v>43.17853978380294</v>
      </c>
      <c r="J45" s="16"/>
      <c r="K45" s="16">
        <f>'Raw Data'!O54*'Raw Data'!O$92</f>
        <v>867.95552400619499</v>
      </c>
      <c r="L45" s="16">
        <f>'Raw Data'!P54*'Raw Data'!P$92</f>
        <v>33.878823692992214</v>
      </c>
      <c r="M45" s="16">
        <f>'Raw Data'!Q54*'Raw Data'!Q$92</f>
        <v>34.03707099016038</v>
      </c>
      <c r="O45" s="16">
        <f>'Raw Data'!K54*'Raw Data'!K$92</f>
        <v>114.25290762477995</v>
      </c>
      <c r="P45" s="16">
        <f>'Raw Data'!L54*'Raw Data'!L$92</f>
        <v>7.0899422402630465</v>
      </c>
      <c r="Q45" s="16">
        <f>'Raw Data'!M54*'Raw Data'!M$92</f>
        <v>0.84567714841038455</v>
      </c>
    </row>
    <row r="46" spans="1:17">
      <c r="A46" t="s">
        <v>89</v>
      </c>
      <c r="B46" t="s">
        <v>90</v>
      </c>
      <c r="C46" s="16">
        <f>'Raw Data'!C55*'Raw Data'!C$92</f>
        <v>1175.9837525529399</v>
      </c>
      <c r="D46" s="16">
        <f>'Raw Data'!D55*'Raw Data'!D$92</f>
        <v>53.655899168183211</v>
      </c>
      <c r="E46" s="16">
        <f>'Raw Data'!E55*'Raw Data'!E$92</f>
        <v>34.179900288140729</v>
      </c>
      <c r="F46" s="16"/>
      <c r="G46" s="16">
        <f>'Raw Data'!G55*'Raw Data'!G$92</f>
        <v>1305.6945739028399</v>
      </c>
      <c r="H46" s="16">
        <f>'Raw Data'!H55*'Raw Data'!H$92</f>
        <v>34.182082507444314</v>
      </c>
      <c r="I46" s="16">
        <f>'Raw Data'!I55*'Raw Data'!I$92</f>
        <v>33.36523528748409</v>
      </c>
      <c r="J46" s="16"/>
      <c r="K46" s="16">
        <f>'Raw Data'!O55*'Raw Data'!O$92</f>
        <v>860.61773575976588</v>
      </c>
      <c r="L46" s="16">
        <f>'Raw Data'!P55*'Raw Data'!P$92</f>
        <v>25.6657755249941</v>
      </c>
      <c r="M46" s="16">
        <f>'Raw Data'!Q55*'Raw Data'!Q$92</f>
        <v>13.827560089752655</v>
      </c>
      <c r="O46" s="16">
        <f>'Raw Data'!K55*'Raw Data'!K$92</f>
        <v>113.31640838195389</v>
      </c>
      <c r="P46" s="16">
        <f>'Raw Data'!L55*'Raw Data'!L$92</f>
        <v>8.8624278003288079</v>
      </c>
      <c r="Q46" s="16">
        <f>'Raw Data'!M55*'Raw Data'!M$92</f>
        <v>0.84567714841038455</v>
      </c>
    </row>
    <row r="47" spans="1:17">
      <c r="A47" t="s">
        <v>91</v>
      </c>
      <c r="B47" t="s">
        <v>92</v>
      </c>
      <c r="C47" s="16">
        <f>'Raw Data'!C56*'Raw Data'!C$92</f>
        <v>5244.7827716865522</v>
      </c>
      <c r="D47" s="16">
        <f>'Raw Data'!D56*'Raw Data'!D$92</f>
        <v>116.42317744039754</v>
      </c>
      <c r="E47" s="16">
        <f>'Raw Data'!E56*'Raw Data'!E$92</f>
        <v>55.426865332120101</v>
      </c>
      <c r="F47" s="16"/>
      <c r="G47" s="16">
        <f>'Raw Data'!G56*'Raw Data'!G$92</f>
        <v>5311.3682127304419</v>
      </c>
      <c r="H47" s="16">
        <f>'Raw Data'!H56*'Raw Data'!H$92</f>
        <v>36.387378153085884</v>
      </c>
      <c r="I47" s="16">
        <f>'Raw Data'!I56*'Raw Data'!I$92</f>
        <v>41.215878884539173</v>
      </c>
      <c r="J47" s="16"/>
      <c r="K47" s="16">
        <f>'Raw Data'!O56*'Raw Data'!O$92</f>
        <v>4461.3752538289446</v>
      </c>
      <c r="L47" s="16">
        <f>'Raw Data'!P56*'Raw Data'!P$92</f>
        <v>121.14246047797215</v>
      </c>
      <c r="M47" s="16">
        <f>'Raw Data'!Q56*'Raw Data'!Q$92</f>
        <v>84.029019006958436</v>
      </c>
      <c r="O47" s="16">
        <f>'Raw Data'!K56*'Raw Data'!K$92</f>
        <v>256.60079253434185</v>
      </c>
      <c r="P47" s="16">
        <f>'Raw Data'!L56*'Raw Data'!L$92</f>
        <v>15.952370040591855</v>
      </c>
      <c r="Q47" s="16">
        <f>'Raw Data'!M56*'Raw Data'!M$92</f>
        <v>2.5370314452311535</v>
      </c>
    </row>
    <row r="48" spans="1:17">
      <c r="A48" t="s">
        <v>93</v>
      </c>
      <c r="B48" t="s">
        <v>94</v>
      </c>
      <c r="C48" s="16">
        <f>'Raw Data'!C57*'Raw Data'!C$92</f>
        <v>539.53820273030203</v>
      </c>
      <c r="D48" s="16">
        <f>'Raw Data'!D57*'Raw Data'!D$92</f>
        <v>256.13099036887456</v>
      </c>
      <c r="E48" s="16">
        <f>'Raw Data'!E57*'Raw Data'!E$92</f>
        <v>156.11900401880496</v>
      </c>
      <c r="F48" s="16"/>
      <c r="G48" s="16">
        <f>'Raw Data'!G57*'Raw Data'!G$92</f>
        <v>229.52842162671357</v>
      </c>
      <c r="H48" s="16">
        <f>'Raw Data'!H57*'Raw Data'!H$92</f>
        <v>56.235038963859999</v>
      </c>
      <c r="I48" s="16">
        <f>'Raw Data'!I57*'Raw Data'!I$92</f>
        <v>68.693131474231947</v>
      </c>
      <c r="J48" s="16"/>
      <c r="K48" s="16">
        <f>'Raw Data'!O57*'Raw Data'!O$92</f>
        <v>236.90573481328511</v>
      </c>
      <c r="L48" s="16">
        <f>'Raw Data'!P57*'Raw Data'!P$92</f>
        <v>175.55390459095963</v>
      </c>
      <c r="M48" s="16">
        <f>'Raw Data'!Q57*'Raw Data'!Q$92</f>
        <v>159.54877026637678</v>
      </c>
      <c r="O48" s="16">
        <f>'Raw Data'!K57*'Raw Data'!K$92</f>
        <v>62.745449269346373</v>
      </c>
      <c r="P48" s="16">
        <f>'Raw Data'!L57*'Raw Data'!L$92</f>
        <v>4.431213900164404</v>
      </c>
      <c r="Q48" s="16">
        <f>'Raw Data'!M57*'Raw Data'!M$92</f>
        <v>9.3024486325142295</v>
      </c>
    </row>
    <row r="49" spans="1:17">
      <c r="A49" t="s">
        <v>95</v>
      </c>
      <c r="B49" t="s">
        <v>96</v>
      </c>
      <c r="C49" s="16">
        <f>'Raw Data'!C58*'Raw Data'!C$92</f>
        <v>1927.6704718907879</v>
      </c>
      <c r="D49" s="16">
        <f>'Raw Data'!D58*'Raw Data'!D$92</f>
        <v>31.38363913610716</v>
      </c>
      <c r="E49" s="16">
        <f>'Raw Data'!E58*'Raw Data'!E$92</f>
        <v>20.323183955110704</v>
      </c>
      <c r="F49" s="16"/>
      <c r="G49" s="16">
        <f>'Raw Data'!G58*'Raw Data'!G$92</f>
        <v>1728.5100874257332</v>
      </c>
      <c r="H49" s="16">
        <f>'Raw Data'!H58*'Raw Data'!H$92</f>
        <v>28.668843393340392</v>
      </c>
      <c r="I49" s="16">
        <f>'Raw Data'!I58*'Raw Data'!I$92</f>
        <v>18.645278543005816</v>
      </c>
      <c r="J49" s="16"/>
      <c r="K49" s="16">
        <f>'Raw Data'!O58*'Raw Data'!O$92</f>
        <v>1517.8739115470657</v>
      </c>
      <c r="L49" s="16">
        <f>'Raw Data'!P58*'Raw Data'!P$92</f>
        <v>20.532620419995279</v>
      </c>
      <c r="M49" s="16">
        <f>'Raw Data'!Q58*'Raw Data'!Q$92</f>
        <v>20.209510900407725</v>
      </c>
      <c r="O49" s="16">
        <f>'Raw Data'!K58*'Raw Data'!K$92</f>
        <v>196.66484099347369</v>
      </c>
      <c r="P49" s="16">
        <f>'Raw Data'!L58*'Raw Data'!L$92</f>
        <v>7.9761850202959277</v>
      </c>
      <c r="Q49" s="16">
        <f>'Raw Data'!M58*'Raw Data'!M$92</f>
        <v>6.7654171872830764</v>
      </c>
    </row>
    <row r="50" spans="1:17">
      <c r="A50" t="s">
        <v>97</v>
      </c>
      <c r="B50" t="s">
        <v>98</v>
      </c>
      <c r="C50" s="16">
        <f>'Raw Data'!C59*'Raw Data'!C$92</f>
        <v>3581.6431661829515</v>
      </c>
      <c r="D50" s="16">
        <f>'Raw Data'!D59*'Raw Data'!D$92</f>
        <v>224.74735123276741</v>
      </c>
      <c r="E50" s="16">
        <f>'Raw Data'!E59*'Raw Data'!E$92</f>
        <v>138.56716333030025</v>
      </c>
      <c r="F50" s="16"/>
      <c r="G50" s="16">
        <f>'Raw Data'!G59*'Raw Data'!G$92</f>
        <v>3804.3329181024146</v>
      </c>
      <c r="H50" s="16">
        <f>'Raw Data'!H59*'Raw Data'!H$92</f>
        <v>94.827712762587453</v>
      </c>
      <c r="I50" s="16">
        <f>'Raw Data'!I59*'Raw Data'!I$92</f>
        <v>78.506435970550797</v>
      </c>
      <c r="J50" s="16"/>
      <c r="K50" s="16">
        <f>'Raw Data'!O59*'Raw Data'!O$92</f>
        <v>2532.5852004818444</v>
      </c>
      <c r="L50" s="16">
        <f>'Raw Data'!P59*'Raw Data'!P$92</f>
        <v>44.145133902989855</v>
      </c>
      <c r="M50" s="16">
        <f>'Raw Data'!Q59*'Raw Data'!Q$92</f>
        <v>27.65512017950531</v>
      </c>
      <c r="O50" s="16">
        <f>'Raw Data'!K59*'Raw Data'!K$92</f>
        <v>297.80675921868874</v>
      </c>
      <c r="P50" s="16">
        <f>'Raw Data'!L59*'Raw Data'!L$92</f>
        <v>7.0899422402630465</v>
      </c>
      <c r="Q50" s="16">
        <f>'Raw Data'!M59*'Raw Data'!M$92</f>
        <v>7.6110943356934611</v>
      </c>
    </row>
    <row r="51" spans="1:17">
      <c r="A51" t="s">
        <v>99</v>
      </c>
      <c r="B51" t="s">
        <v>100</v>
      </c>
      <c r="C51" s="16">
        <f>'Raw Data'!C60*'Raw Data'!C$92</f>
        <v>20.95293991185639</v>
      </c>
      <c r="D51" s="16">
        <f>'Raw Data'!D60*'Raw Data'!D$92</f>
        <v>2.0247509120069136</v>
      </c>
      <c r="E51" s="16">
        <f>'Raw Data'!E60*'Raw Data'!E$92</f>
        <v>5.5426865332120103</v>
      </c>
      <c r="F51" s="16"/>
      <c r="G51" s="16">
        <f>'Raw Data'!G60*'Raw Data'!G$92</f>
        <v>8.0536288290074936</v>
      </c>
      <c r="H51" s="16">
        <f>'Raw Data'!H60*'Raw Data'!H$92</f>
        <v>4.4105912912831373</v>
      </c>
      <c r="I51" s="16">
        <f>'Raw Data'!I60*'Raw Data'!I$92</f>
        <v>5.8879826977913101</v>
      </c>
      <c r="J51" s="16"/>
      <c r="K51" s="16">
        <f>'Raw Data'!O60*'Raw Data'!O$92</f>
        <v>3.1447663913267938</v>
      </c>
      <c r="L51" s="16">
        <f>'Raw Data'!P60*'Raw Data'!P$92</f>
        <v>3.0798930629992922</v>
      </c>
      <c r="M51" s="16">
        <f>'Raw Data'!Q60*'Raw Data'!Q$92</f>
        <v>3.1909754053275359</v>
      </c>
      <c r="O51" s="16">
        <f>'Raw Data'!K60*'Raw Data'!K$92</f>
        <v>1.8729984856521305</v>
      </c>
      <c r="P51" s="16">
        <f>'Raw Data'!L60*'Raw Data'!L$92</f>
        <v>0.88624278003288082</v>
      </c>
      <c r="Q51" s="16">
        <f>'Raw Data'!M60*'Raw Data'!M$92</f>
        <v>0</v>
      </c>
    </row>
    <row r="52" spans="1:17">
      <c r="A52" t="s">
        <v>101</v>
      </c>
      <c r="B52" t="s">
        <v>102</v>
      </c>
      <c r="C52" s="16">
        <f>'Raw Data'!C61*'Raw Data'!C$92</f>
        <v>737.28157314844668</v>
      </c>
      <c r="D52" s="16">
        <f>'Raw Data'!D61*'Raw Data'!D$92</f>
        <v>27.334137312093333</v>
      </c>
      <c r="E52" s="16">
        <f>'Raw Data'!E61*'Raw Data'!E$92</f>
        <v>25.865870488322713</v>
      </c>
      <c r="F52" s="16"/>
      <c r="G52" s="16">
        <f>'Raw Data'!G61*'Raw Data'!G$92</f>
        <v>724.82659461067442</v>
      </c>
      <c r="H52" s="16">
        <f>'Raw Data'!H61*'Raw Data'!H$92</f>
        <v>48.516504204114511</v>
      </c>
      <c r="I52" s="16">
        <f>'Raw Data'!I61*'Raw Data'!I$92</f>
        <v>33.36523528748409</v>
      </c>
      <c r="J52" s="16"/>
      <c r="K52" s="16">
        <f>'Raw Data'!O61*'Raw Data'!O$92</f>
        <v>523.07947642402337</v>
      </c>
      <c r="L52" s="16">
        <f>'Raw Data'!P61*'Raw Data'!P$92</f>
        <v>12.319572251997169</v>
      </c>
      <c r="M52" s="16">
        <f>'Raw Data'!Q61*'Raw Data'!Q$92</f>
        <v>7.4456092790975834</v>
      </c>
      <c r="O52" s="16">
        <f>'Raw Data'!K61*'Raw Data'!K$92</f>
        <v>67.427945483476691</v>
      </c>
      <c r="P52" s="16">
        <f>'Raw Data'!L61*'Raw Data'!L$92</f>
        <v>4.431213900164404</v>
      </c>
      <c r="Q52" s="16">
        <f>'Raw Data'!M61*'Raw Data'!M$92</f>
        <v>1.6913542968207691</v>
      </c>
    </row>
    <row r="53" spans="1:17">
      <c r="A53" t="s">
        <v>103</v>
      </c>
      <c r="B53" t="s">
        <v>104</v>
      </c>
      <c r="C53" s="16">
        <f>'Raw Data'!C62*'Raw Data'!C$92</f>
        <v>7516.8671933784799</v>
      </c>
      <c r="D53" s="16">
        <f>'Raw Data'!D62*'Raw Data'!D$92</f>
        <v>185.2647084486326</v>
      </c>
      <c r="E53" s="16">
        <f>'Raw Data'!E62*'Raw Data'!E$92</f>
        <v>138.56716333030025</v>
      </c>
      <c r="F53" s="16"/>
      <c r="G53" s="16">
        <f>'Raw Data'!G62*'Raw Data'!G$92</f>
        <v>6161.0260541907328</v>
      </c>
      <c r="H53" s="16">
        <f>'Raw Data'!H62*'Raw Data'!H$92</f>
        <v>186.34748205671255</v>
      </c>
      <c r="I53" s="16">
        <f>'Raw Data'!I62*'Raw Data'!I$92</f>
        <v>120.70364530472185</v>
      </c>
      <c r="J53" s="16"/>
      <c r="K53" s="16">
        <f>'Raw Data'!O62*'Raw Data'!O$92</f>
        <v>3420.4575782997758</v>
      </c>
      <c r="L53" s="16">
        <f>'Raw Data'!P62*'Raw Data'!P$92</f>
        <v>68.784278406984185</v>
      </c>
      <c r="M53" s="16">
        <f>'Raw Data'!Q62*'Raw Data'!Q$92</f>
        <v>39.355363332372939</v>
      </c>
      <c r="O53" s="16">
        <f>'Raw Data'!K62*'Raw Data'!K$92</f>
        <v>373.66319788760001</v>
      </c>
      <c r="P53" s="16">
        <f>'Raw Data'!L62*'Raw Data'!L$92</f>
        <v>16.838612820624736</v>
      </c>
      <c r="Q53" s="16">
        <f>'Raw Data'!M62*'Raw Data'!M$92</f>
        <v>4.2283857420519224</v>
      </c>
    </row>
    <row r="54" spans="1:17">
      <c r="A54" t="s">
        <v>105</v>
      </c>
      <c r="B54" t="s">
        <v>106</v>
      </c>
      <c r="C54" s="16">
        <f>'Raw Data'!C63*'Raw Data'!C$92</f>
        <v>3394.3762657207353</v>
      </c>
      <c r="D54" s="16">
        <f>'Raw Data'!D63*'Raw Data'!D$92</f>
        <v>1577.2809604533857</v>
      </c>
      <c r="E54" s="16">
        <f>'Raw Data'!E63*'Raw Data'!E$92</f>
        <v>964.42745677888979</v>
      </c>
      <c r="F54" s="16"/>
      <c r="G54" s="16">
        <f>'Raw Data'!G63*'Raw Data'!G$92</f>
        <v>3258.699564937157</v>
      </c>
      <c r="H54" s="16">
        <f>'Raw Data'!H63*'Raw Data'!H$92</f>
        <v>1069.5683881361608</v>
      </c>
      <c r="I54" s="16">
        <f>'Raw Data'!I63*'Raw Data'!I$92</f>
        <v>958.75984929035167</v>
      </c>
      <c r="J54" s="16"/>
      <c r="K54" s="16">
        <f>'Raw Data'!O63*'Raw Data'!O$92</f>
        <v>1198.1559950955084</v>
      </c>
      <c r="L54" s="16">
        <f>'Raw Data'!P63*'Raw Data'!P$92</f>
        <v>61.597861259985841</v>
      </c>
      <c r="M54" s="16">
        <f>'Raw Data'!Q63*'Raw Data'!Q$92</f>
        <v>52.119264953683086</v>
      </c>
      <c r="O54" s="16">
        <f>'Raw Data'!K63*'Raw Data'!K$92</f>
        <v>137.6653886954316</v>
      </c>
      <c r="P54" s="16">
        <f>'Raw Data'!L63*'Raw Data'!L$92</f>
        <v>12.407398920460331</v>
      </c>
      <c r="Q54" s="16">
        <f>'Raw Data'!M63*'Raw Data'!M$92</f>
        <v>13.530834374566153</v>
      </c>
    </row>
    <row r="55" spans="1:17">
      <c r="A55" t="s">
        <v>107</v>
      </c>
      <c r="B55" t="s">
        <v>108</v>
      </c>
      <c r="C55" s="16">
        <f>'Raw Data'!C64*'Raw Data'!C$92</f>
        <v>894.42862248736969</v>
      </c>
      <c r="D55" s="16">
        <f>'Raw Data'!D64*'Raw Data'!D$92</f>
        <v>28.34651276809679</v>
      </c>
      <c r="E55" s="16">
        <f>'Raw Data'!E64*'Raw Data'!E$92</f>
        <v>12.009154155292689</v>
      </c>
      <c r="F55" s="16"/>
      <c r="G55" s="16">
        <f>'Raw Data'!G64*'Raw Data'!G$92</f>
        <v>1674.1480928299327</v>
      </c>
      <c r="H55" s="16">
        <f>'Raw Data'!H64*'Raw Data'!H$92</f>
        <v>123.49655615592785</v>
      </c>
      <c r="I55" s="16">
        <f>'Raw Data'!I64*'Raw Data'!I$92</f>
        <v>112.85300170766678</v>
      </c>
      <c r="J55" s="16"/>
      <c r="K55" s="16">
        <f>'Raw Data'!O64*'Raw Data'!O$92</f>
        <v>540.89981930820852</v>
      </c>
      <c r="L55" s="16">
        <f>'Raw Data'!P64*'Raw Data'!P$92</f>
        <v>352.13444020291905</v>
      </c>
      <c r="M55" s="16">
        <f>'Raw Data'!Q64*'Raw Data'!Q$92</f>
        <v>34.03707099016038</v>
      </c>
      <c r="O55" s="16">
        <f>'Raw Data'!K64*'Raw Data'!K$92</f>
        <v>131.10989399564914</v>
      </c>
      <c r="P55" s="16">
        <f>'Raw Data'!L64*'Raw Data'!L$92</f>
        <v>122.30150364453755</v>
      </c>
      <c r="Q55" s="16">
        <f>'Raw Data'!M64*'Raw Data'!M$92</f>
        <v>2.5370314452311535</v>
      </c>
    </row>
    <row r="56" spans="1:17">
      <c r="A56" t="s">
        <v>109</v>
      </c>
      <c r="B56" t="s">
        <v>110</v>
      </c>
      <c r="C56" s="16">
        <f>'Raw Data'!C65*'Raw Data'!C$92</f>
        <v>2412.2072073524669</v>
      </c>
      <c r="D56" s="16">
        <f>'Raw Data'!D65*'Raw Data'!D$92</f>
        <v>2122.9513312392487</v>
      </c>
      <c r="E56" s="16">
        <f>'Raw Data'!E65*'Raw Data'!E$92</f>
        <v>1780.1261582499239</v>
      </c>
      <c r="F56" s="16"/>
      <c r="G56" s="16">
        <f>'Raw Data'!G65*'Raw Data'!G$92</f>
        <v>2422.1288703240039</v>
      </c>
      <c r="H56" s="16">
        <f>'Raw Data'!H65*'Raw Data'!H$92</f>
        <v>436.64853783703057</v>
      </c>
      <c r="I56" s="16">
        <f>'Raw Data'!I65*'Raw Data'!I$92</f>
        <v>87.338410017237763</v>
      </c>
      <c r="J56" s="16"/>
      <c r="K56" s="16">
        <f>'Raw Data'!O65*'Raw Data'!O$92</f>
        <v>557.67190672861807</v>
      </c>
      <c r="L56" s="16">
        <f>'Raw Data'!P65*'Raw Data'!P$92</f>
        <v>218.67240747294974</v>
      </c>
      <c r="M56" s="16">
        <f>'Raw Data'!Q65*'Raw Data'!Q$92</f>
        <v>60.628532701223179</v>
      </c>
      <c r="O56" s="16">
        <f>'Raw Data'!K65*'Raw Data'!K$92</f>
        <v>11.237990913912782</v>
      </c>
      <c r="P56" s="16">
        <f>'Raw Data'!L65*'Raw Data'!L$92</f>
        <v>11.521156140427451</v>
      </c>
      <c r="Q56" s="16">
        <f>'Raw Data'!M65*'Raw Data'!M$92</f>
        <v>8.4567714841038448</v>
      </c>
    </row>
    <row r="57" spans="1:17">
      <c r="A57" t="s">
        <v>111</v>
      </c>
      <c r="B57" t="s">
        <v>112</v>
      </c>
      <c r="C57" s="16">
        <f>'Raw Data'!C66*'Raw Data'!C$92</f>
        <v>1998.3866440933032</v>
      </c>
      <c r="D57" s="16">
        <f>'Raw Data'!D66*'Raw Data'!D$92</f>
        <v>41.507393696141726</v>
      </c>
      <c r="E57" s="16">
        <f>'Raw Data'!E66*'Raw Data'!E$92</f>
        <v>53.579303154382764</v>
      </c>
      <c r="F57" s="16"/>
      <c r="G57" s="16">
        <f>'Raw Data'!G66*'Raw Data'!G$92</f>
        <v>2117.0976784253448</v>
      </c>
      <c r="H57" s="16">
        <f>'Raw Data'!H66*'Raw Data'!H$92</f>
        <v>44.105912912831371</v>
      </c>
      <c r="I57" s="16">
        <f>'Raw Data'!I66*'Raw Data'!I$92</f>
        <v>34.346565737115974</v>
      </c>
      <c r="J57" s="16"/>
      <c r="K57" s="16">
        <f>'Raw Data'!O66*'Raw Data'!O$92</f>
        <v>1401.5175550679744</v>
      </c>
      <c r="L57" s="16">
        <f>'Raw Data'!P66*'Raw Data'!P$92</f>
        <v>69.810909427983958</v>
      </c>
      <c r="M57" s="16">
        <f>'Raw Data'!Q66*'Raw Data'!Q$92</f>
        <v>54.246581890568109</v>
      </c>
      <c r="O57" s="16">
        <f>'Raw Data'!K66*'Raw Data'!K$92</f>
        <v>236.93430843499451</v>
      </c>
      <c r="P57" s="16">
        <f>'Raw Data'!L66*'Raw Data'!L$92</f>
        <v>10.63491336039457</v>
      </c>
      <c r="Q57" s="16">
        <f>'Raw Data'!M66*'Raw Data'!M$92</f>
        <v>8.4567714841038448</v>
      </c>
    </row>
    <row r="58" spans="1:17">
      <c r="A58" t="s">
        <v>113</v>
      </c>
      <c r="B58" t="s">
        <v>114</v>
      </c>
      <c r="C58" s="16">
        <f>'Raw Data'!C67*'Raw Data'!C$92</f>
        <v>984.78817585725028</v>
      </c>
      <c r="D58" s="16">
        <f>'Raw Data'!D67*'Raw Data'!D$92</f>
        <v>42.519769152145187</v>
      </c>
      <c r="E58" s="16">
        <f>'Raw Data'!E67*'Raw Data'!E$92</f>
        <v>20.323183955110704</v>
      </c>
      <c r="F58" s="16"/>
      <c r="G58" s="16">
        <f>'Raw Data'!G67*'Raw Data'!G$92</f>
        <v>1638.9134667030248</v>
      </c>
      <c r="H58" s="16">
        <f>'Raw Data'!H67*'Raw Data'!H$92</f>
        <v>44.105912912831371</v>
      </c>
      <c r="I58" s="16">
        <f>'Raw Data'!I67*'Raw Data'!I$92</f>
        <v>35.327896186747857</v>
      </c>
      <c r="J58" s="16"/>
      <c r="K58" s="16">
        <f>'Raw Data'!O67*'Raw Data'!O$92</f>
        <v>853.27994751333665</v>
      </c>
      <c r="L58" s="16">
        <f>'Raw Data'!P67*'Raw Data'!P$92</f>
        <v>13.346203272996933</v>
      </c>
      <c r="M58" s="16">
        <f>'Raw Data'!Q67*'Raw Data'!Q$92</f>
        <v>19.145852431965213</v>
      </c>
      <c r="O58" s="16">
        <f>'Raw Data'!K67*'Raw Data'!K$92</f>
        <v>102.07841746804111</v>
      </c>
      <c r="P58" s="16">
        <f>'Raw Data'!L67*'Raw Data'!L$92</f>
        <v>7.0899422402630465</v>
      </c>
      <c r="Q58" s="16">
        <f>'Raw Data'!M67*'Raw Data'!M$92</f>
        <v>0.84567714841038455</v>
      </c>
    </row>
    <row r="59" spans="1:17">
      <c r="A59" t="s">
        <v>115</v>
      </c>
      <c r="B59" t="s">
        <v>116</v>
      </c>
      <c r="C59" s="16">
        <f>'Raw Data'!C68*'Raw Data'!C$92</f>
        <v>6564.8179861335057</v>
      </c>
      <c r="D59" s="16">
        <f>'Raw Data'!D68*'Raw Data'!D$92</f>
        <v>204.49984211269827</v>
      </c>
      <c r="E59" s="16">
        <f>'Raw Data'!E68*'Raw Data'!E$92</f>
        <v>116.39641719745222</v>
      </c>
      <c r="F59" s="16"/>
      <c r="G59" s="16">
        <f>'Raw Data'!G68*'Raw Data'!G$92</f>
        <v>5570.0910388623079</v>
      </c>
      <c r="H59" s="16">
        <f>'Raw Data'!H68*'Raw Data'!H$92</f>
        <v>163.19187777747609</v>
      </c>
      <c r="I59" s="16">
        <f>'Raw Data'!I68*'Raw Data'!I$92</f>
        <v>135.42360204920013</v>
      </c>
      <c r="J59" s="16"/>
      <c r="K59" s="16">
        <f>'Raw Data'!O68*'Raw Data'!O$92</f>
        <v>5292.6418366029939</v>
      </c>
      <c r="L59" s="16">
        <f>'Raw Data'!P68*'Raw Data'!P$92</f>
        <v>608.79219545286003</v>
      </c>
      <c r="M59" s="16">
        <f>'Raw Data'!Q68*'Raw Data'!Q$92</f>
        <v>521.1926495368308</v>
      </c>
      <c r="O59" s="16">
        <f>'Raw Data'!K68*'Raw Data'!K$92</f>
        <v>512.26508582585768</v>
      </c>
      <c r="P59" s="16">
        <f>'Raw Data'!L68*'Raw Data'!L$92</f>
        <v>15.066127260558973</v>
      </c>
      <c r="Q59" s="16">
        <f>'Raw Data'!M68*'Raw Data'!M$92</f>
        <v>6.7654171872830764</v>
      </c>
    </row>
    <row r="60" spans="1:17">
      <c r="A60" t="s">
        <v>117</v>
      </c>
      <c r="B60" t="s">
        <v>118</v>
      </c>
      <c r="C60" s="16">
        <f>'Raw Data'!C69*'Raw Data'!C$92</f>
        <v>3144.2505455229493</v>
      </c>
      <c r="D60" s="16">
        <f>'Raw Data'!D69*'Raw Data'!D$92</f>
        <v>1155.1203952999442</v>
      </c>
      <c r="E60" s="16">
        <f>'Raw Data'!E69*'Raw Data'!E$92</f>
        <v>728.86327911737931</v>
      </c>
      <c r="F60" s="16"/>
      <c r="G60" s="16">
        <f>'Raw Data'!G69*'Raw Data'!G$92</f>
        <v>1978.1725811249655</v>
      </c>
      <c r="H60" s="16">
        <f>'Raw Data'!H69*'Raw Data'!H$92</f>
        <v>629.61190683066786</v>
      </c>
      <c r="I60" s="16">
        <f>'Raw Data'!I69*'Raw Data'!I$92</f>
        <v>628.05148776440637</v>
      </c>
      <c r="J60" s="16"/>
      <c r="K60" s="16">
        <f>'Raw Data'!O69*'Raw Data'!O$92</f>
        <v>1237.9897027189811</v>
      </c>
      <c r="L60" s="16">
        <f>'Raw Data'!P69*'Raw Data'!P$92</f>
        <v>20.532620419995279</v>
      </c>
      <c r="M60" s="16">
        <f>'Raw Data'!Q69*'Raw Data'!Q$92</f>
        <v>12.763901621310143</v>
      </c>
      <c r="O60" s="16">
        <f>'Raw Data'!K69*'Raw Data'!K$92</f>
        <v>215.39482584999502</v>
      </c>
      <c r="P60" s="16">
        <f>'Raw Data'!L69*'Raw Data'!L$92</f>
        <v>10.63491336039457</v>
      </c>
      <c r="Q60" s="16">
        <f>'Raw Data'!M69*'Raw Data'!M$92</f>
        <v>2.5370314452311535</v>
      </c>
    </row>
    <row r="61" spans="1:17">
      <c r="A61" t="s">
        <v>119</v>
      </c>
      <c r="B61" t="s">
        <v>120</v>
      </c>
      <c r="C61" s="16">
        <f>'Raw Data'!C70*'Raw Data'!C$92</f>
        <v>975.6212646458132</v>
      </c>
      <c r="D61" s="16">
        <f>'Raw Data'!D70*'Raw Data'!D$92</f>
        <v>433.29669516947951</v>
      </c>
      <c r="E61" s="16">
        <f>'Raw Data'!E70*'Raw Data'!E$92</f>
        <v>289.14348081589321</v>
      </c>
      <c r="F61" s="16"/>
      <c r="G61" s="16">
        <f>'Raw Data'!G70*'Raw Data'!G$92</f>
        <v>1400.3247126436779</v>
      </c>
      <c r="H61" s="16">
        <f>'Raw Data'!H70*'Raw Data'!H$92</f>
        <v>216.11897327287372</v>
      </c>
      <c r="I61" s="16">
        <f>'Raw Data'!I70*'Raw Data'!I$92</f>
        <v>164.86351553815669</v>
      </c>
      <c r="J61" s="16"/>
      <c r="K61" s="16">
        <f>'Raw Data'!O70*'Raw Data'!O$92</f>
        <v>822.88053906384437</v>
      </c>
      <c r="L61" s="16">
        <f>'Raw Data'!P70*'Raw Data'!P$92</f>
        <v>342.8947610139212</v>
      </c>
      <c r="M61" s="16">
        <f>'Raw Data'!Q70*'Raw Data'!Q$92</f>
        <v>273.36022638972554</v>
      </c>
      <c r="O61" s="16">
        <f>'Raw Data'!K70*'Raw Data'!K$92</f>
        <v>109.57041141064963</v>
      </c>
      <c r="P61" s="16">
        <f>'Raw Data'!L70*'Raw Data'!L$92</f>
        <v>7.9761850202959277</v>
      </c>
      <c r="Q61" s="16">
        <f>'Raw Data'!M70*'Raw Data'!M$92</f>
        <v>10.148125780924614</v>
      </c>
    </row>
    <row r="62" spans="1:17">
      <c r="A62" t="s">
        <v>121</v>
      </c>
      <c r="B62" t="s">
        <v>122</v>
      </c>
      <c r="C62" s="16">
        <f>'Raw Data'!C71*'Raw Data'!C$92</f>
        <v>1134.077872729227</v>
      </c>
      <c r="D62" s="16">
        <f>'Raw Data'!D71*'Raw Data'!D$92</f>
        <v>55.680650080190127</v>
      </c>
      <c r="E62" s="16">
        <f>'Raw Data'!E71*'Raw Data'!E$92</f>
        <v>36.951243554746739</v>
      </c>
      <c r="F62" s="16"/>
      <c r="G62" s="16">
        <f>'Raw Data'!G71*'Raw Data'!G$92</f>
        <v>1258.3795045324209</v>
      </c>
      <c r="H62" s="16">
        <f>'Raw Data'!H71*'Raw Data'!H$92</f>
        <v>56.235038963859999</v>
      </c>
      <c r="I62" s="16">
        <f>'Raw Data'!I71*'Raw Data'!I$92</f>
        <v>46.122531132698597</v>
      </c>
      <c r="J62" s="16"/>
      <c r="K62" s="16">
        <f>'Raw Data'!O71*'Raw Data'!O$92</f>
        <v>888.92063328170696</v>
      </c>
      <c r="L62" s="16">
        <f>'Raw Data'!P71*'Raw Data'!P$92</f>
        <v>25.6657755249941</v>
      </c>
      <c r="M62" s="16">
        <f>'Raw Data'!Q71*'Raw Data'!Q$92</f>
        <v>18.082193963522702</v>
      </c>
      <c r="O62" s="16">
        <f>'Raw Data'!K71*'Raw Data'!K$92</f>
        <v>124.55439929586667</v>
      </c>
      <c r="P62" s="16">
        <f>'Raw Data'!L71*'Raw Data'!L$92</f>
        <v>4.431213900164404</v>
      </c>
      <c r="Q62" s="16">
        <f>'Raw Data'!M71*'Raw Data'!M$92</f>
        <v>5.0740628904623071</v>
      </c>
    </row>
    <row r="63" spans="1:17">
      <c r="A63" t="s">
        <v>123</v>
      </c>
      <c r="B63" s="11" t="s">
        <v>124</v>
      </c>
      <c r="C63" s="16">
        <f>'Raw Data'!C72*'Raw Data'!C$92</f>
        <v>1001.8124395356336</v>
      </c>
      <c r="D63" s="16">
        <f>'Raw Data'!D72*'Raw Data'!D$92</f>
        <v>941.50917408321482</v>
      </c>
      <c r="E63" s="16">
        <f>'Raw Data'!E72*'Raw Data'!E$92</f>
        <v>62.817114043069452</v>
      </c>
      <c r="F63" s="16"/>
      <c r="G63" s="16">
        <f>'Raw Data'!G72*'Raw Data'!G$92</f>
        <v>1243.2789504780319</v>
      </c>
      <c r="H63" s="16">
        <f>'Raw Data'!H72*'Raw Data'!H$92</f>
        <v>1164.3961008987483</v>
      </c>
      <c r="I63" s="16">
        <f>'Raw Data'!I72*'Raw Data'!I$92</f>
        <v>61.823818326808755</v>
      </c>
      <c r="J63" s="16"/>
      <c r="K63" s="16">
        <f>'Raw Data'!O72*'Raw Data'!O$92</f>
        <v>487.43879065565301</v>
      </c>
      <c r="L63" s="16">
        <f>'Raw Data'!P72*'Raw Data'!P$92</f>
        <v>368.5605365389153</v>
      </c>
      <c r="M63" s="16">
        <f>'Raw Data'!Q72*'Raw Data'!Q$92</f>
        <v>37.228046395487915</v>
      </c>
      <c r="O63" s="16">
        <f>'Raw Data'!K72*'Raw Data'!K$92</f>
        <v>84.284931854345871</v>
      </c>
      <c r="P63" s="16">
        <f>'Raw Data'!L72*'Raw Data'!L$92</f>
        <v>92.169249123419604</v>
      </c>
      <c r="Q63" s="16">
        <f>'Raw Data'!M72*'Raw Data'!M$92</f>
        <v>6.7654171872830764</v>
      </c>
    </row>
    <row r="64" spans="1:17">
      <c r="A64" t="s">
        <v>125</v>
      </c>
      <c r="B64" s="11" t="s">
        <v>126</v>
      </c>
      <c r="C64" s="16">
        <f>'Raw Data'!C73*'Raw Data'!C$92</f>
        <v>40.596321079221752</v>
      </c>
      <c r="D64" s="16">
        <f>'Raw Data'!D73*'Raw Data'!D$92</f>
        <v>57.705400992197035</v>
      </c>
      <c r="E64" s="16">
        <f>'Raw Data'!E73*'Raw Data'!E$92</f>
        <v>28.63721375492872</v>
      </c>
      <c r="F64" s="16"/>
      <c r="G64" s="16">
        <f>'Raw Data'!G73*'Raw Data'!G$92</f>
        <v>38.254736937785594</v>
      </c>
      <c r="H64" s="16">
        <f>'Raw Data'!H73*'Raw Data'!H$92</f>
        <v>39.695321621548239</v>
      </c>
      <c r="I64" s="16">
        <f>'Raw Data'!I73*'Raw Data'!I$92</f>
        <v>33.36523528748409</v>
      </c>
      <c r="J64" s="16"/>
      <c r="K64" s="16">
        <f>'Raw Data'!O73*'Raw Data'!O$92</f>
        <v>36.688941232145922</v>
      </c>
      <c r="L64" s="16">
        <f>'Raw Data'!P73*'Raw Data'!P$92</f>
        <v>24.639144503994338</v>
      </c>
      <c r="M64" s="16">
        <f>'Raw Data'!Q73*'Raw Data'!Q$92</f>
        <v>25.527803242620287</v>
      </c>
      <c r="O64" s="16">
        <f>'Raw Data'!K73*'Raw Data'!K$92</f>
        <v>32.777473498912286</v>
      </c>
      <c r="P64" s="16">
        <f>'Raw Data'!L73*'Raw Data'!L$92</f>
        <v>48.743352901808443</v>
      </c>
      <c r="Q64" s="16">
        <f>'Raw Data'!M73*'Raw Data'!M$92</f>
        <v>27.90734589754269</v>
      </c>
    </row>
    <row r="65" spans="1:17">
      <c r="A65" t="s">
        <v>127</v>
      </c>
      <c r="B65" s="11" t="s">
        <v>128</v>
      </c>
      <c r="C65" s="16">
        <f>'Raw Data'!C74*'Raw Data'!C$92</f>
        <v>95.597788347844784</v>
      </c>
      <c r="D65" s="16">
        <f>'Raw Data'!D74*'Raw Data'!D$92</f>
        <v>80.990036480276544</v>
      </c>
      <c r="E65" s="16">
        <f>'Raw Data'!E74*'Raw Data'!E$92</f>
        <v>71.131143842887468</v>
      </c>
      <c r="F65" s="16"/>
      <c r="G65" s="16">
        <f>'Raw Data'!G74*'Raw Data'!G$92</f>
        <v>73.489363064693379</v>
      </c>
      <c r="H65" s="16">
        <f>'Raw Data'!H74*'Raw Data'!H$92</f>
        <v>83.801234534379603</v>
      </c>
      <c r="I65" s="16">
        <f>'Raw Data'!I74*'Raw Data'!I$92</f>
        <v>61.823818326808755</v>
      </c>
      <c r="J65" s="16"/>
      <c r="K65" s="16">
        <f>'Raw Data'!O74*'Raw Data'!O$92</f>
        <v>98.536013594906194</v>
      </c>
      <c r="L65" s="16">
        <f>'Raw Data'!P74*'Raw Data'!P$92</f>
        <v>57.491337175986786</v>
      </c>
      <c r="M65" s="16">
        <f>'Raw Data'!Q74*'Raw Data'!Q$92</f>
        <v>58.501215764338156</v>
      </c>
      <c r="O65" s="16">
        <f>'Raw Data'!K74*'Raw Data'!K$92</f>
        <v>64.618447754998499</v>
      </c>
      <c r="P65" s="16">
        <f>'Raw Data'!L74*'Raw Data'!L$92</f>
        <v>115.21156140427451</v>
      </c>
      <c r="Q65" s="16">
        <f>'Raw Data'!M74*'Raw Data'!M$92</f>
        <v>69.345526169651535</v>
      </c>
    </row>
    <row r="66" spans="1:17">
      <c r="A66" t="s">
        <v>129</v>
      </c>
      <c r="B66" s="11" t="s">
        <v>130</v>
      </c>
      <c r="C66" s="16">
        <f>'Raw Data'!C75*'Raw Data'!C$92</f>
        <v>4508.8107572825966</v>
      </c>
      <c r="D66" s="16">
        <f>'Raw Data'!D75*'Raw Data'!D$92</f>
        <v>1671.4318778617071</v>
      </c>
      <c r="E66" s="16">
        <f>'Raw Data'!E75*'Raw Data'!E$92</f>
        <v>938.56158629056711</v>
      </c>
      <c r="F66" s="16"/>
      <c r="G66" s="16">
        <f>'Raw Data'!G75*'Raw Data'!G$92</f>
        <v>10.067036036259367</v>
      </c>
      <c r="H66" s="16">
        <f>'Raw Data'!H75*'Raw Data'!H$92</f>
        <v>1.1026478228207843</v>
      </c>
      <c r="I66" s="16">
        <f>'Raw Data'!I75*'Raw Data'!I$92</f>
        <v>0.98133044963188498</v>
      </c>
      <c r="J66" s="16"/>
      <c r="K66" s="16">
        <f>'Raw Data'!O75*'Raw Data'!O$92</f>
        <v>924.56131905007726</v>
      </c>
      <c r="L66" s="16">
        <f>'Raw Data'!P75*'Raw Data'!P$92</f>
        <v>17.45272735699599</v>
      </c>
      <c r="M66" s="16">
        <f>'Raw Data'!Q75*'Raw Data'!Q$92</f>
        <v>11.70024315286763</v>
      </c>
      <c r="O66" s="16">
        <f>'Raw Data'!K75*'Raw Data'!K$92</f>
        <v>137.6653886954316</v>
      </c>
      <c r="P66" s="16">
        <f>'Raw Data'!L75*'Raw Data'!L$92</f>
        <v>5.3174566801972851</v>
      </c>
      <c r="Q66" s="16">
        <f>'Raw Data'!M75*'Raw Data'!M$92</f>
        <v>5.0740628904623071</v>
      </c>
    </row>
    <row r="67" spans="1:17">
      <c r="A67" t="s">
        <v>131</v>
      </c>
      <c r="B67" s="11" t="s">
        <v>132</v>
      </c>
      <c r="C67" s="16">
        <f>'Raw Data'!C76*'Raw Data'!C$92</f>
        <v>3.9286762334730732</v>
      </c>
      <c r="D67" s="16">
        <f>'Raw Data'!D76*'Raw Data'!D$92</f>
        <v>1.0123754560034568</v>
      </c>
      <c r="E67" s="16">
        <f>'Raw Data'!E76*'Raw Data'!E$92</f>
        <v>0</v>
      </c>
      <c r="F67" s="16"/>
      <c r="G67" s="16">
        <f>'Raw Data'!G76*'Raw Data'!G$92</f>
        <v>7.0469252253815569</v>
      </c>
      <c r="H67" s="16">
        <f>'Raw Data'!H76*'Raw Data'!H$92</f>
        <v>5.5132391141039214</v>
      </c>
      <c r="I67" s="16">
        <f>'Raw Data'!I76*'Raw Data'!I$92</f>
        <v>0.98133044963188498</v>
      </c>
      <c r="J67" s="16"/>
      <c r="K67" s="16">
        <f>'Raw Data'!O76*'Raw Data'!O$92</f>
        <v>105585.53158879709</v>
      </c>
      <c r="L67" s="16">
        <f>'Raw Data'!P76*'Raw Data'!P$92</f>
        <v>92575.425687632713</v>
      </c>
      <c r="M67" s="16">
        <f>'Raw Data'!Q76*'Raw Data'!Q$92</f>
        <v>81741.089641338593</v>
      </c>
      <c r="O67" s="16">
        <f>'Raw Data'!K76*'Raw Data'!K$92</f>
        <v>1.8729984856521305</v>
      </c>
      <c r="P67" s="16">
        <f>'Raw Data'!L76*'Raw Data'!L$92</f>
        <v>0</v>
      </c>
      <c r="Q67" s="16">
        <f>'Raw Data'!M76*'Raw Data'!M$92</f>
        <v>0</v>
      </c>
    </row>
    <row r="68" spans="1:17">
      <c r="A68" t="s">
        <v>133</v>
      </c>
      <c r="B68" s="11" t="s">
        <v>134</v>
      </c>
      <c r="C68" s="16">
        <f>'Raw Data'!C77*'Raw Data'!C$92</f>
        <v>996.57420455766953</v>
      </c>
      <c r="D68" s="16">
        <f>'Raw Data'!D77*'Raw Data'!D$92</f>
        <v>100.22517014434223</v>
      </c>
      <c r="E68" s="16">
        <f>'Raw Data'!E77*'Raw Data'!E$92</f>
        <v>65.588457309675462</v>
      </c>
      <c r="F68" s="16"/>
      <c r="G68" s="16">
        <f>'Raw Data'!G77*'Raw Data'!G$92</f>
        <v>1256.366097325169</v>
      </c>
      <c r="H68" s="16">
        <f>'Raw Data'!H77*'Raw Data'!H$92</f>
        <v>67.261517192067842</v>
      </c>
      <c r="I68" s="16">
        <f>'Raw Data'!I77*'Raw Data'!I$92</f>
        <v>56.917166078649331</v>
      </c>
      <c r="J68" s="16"/>
      <c r="K68" s="16">
        <f>'Raw Data'!O77*'Raw Data'!O$92</f>
        <v>784.09508690414725</v>
      </c>
      <c r="L68" s="16">
        <f>'Raw Data'!P77*'Raw Data'!P$92</f>
        <v>32.852192671992448</v>
      </c>
      <c r="M68" s="16">
        <f>'Raw Data'!Q77*'Raw Data'!Q$92</f>
        <v>22.336827837292748</v>
      </c>
      <c r="O68" s="16">
        <f>'Raw Data'!K77*'Raw Data'!K$92</f>
        <v>109.57041141064963</v>
      </c>
      <c r="P68" s="16">
        <f>'Raw Data'!L77*'Raw Data'!L$92</f>
        <v>56.719537922104372</v>
      </c>
      <c r="Q68" s="16">
        <f>'Raw Data'!M77*'Raw Data'!M$92</f>
        <v>11.839480077745383</v>
      </c>
    </row>
    <row r="69" spans="1:17">
      <c r="A69" t="s">
        <v>135</v>
      </c>
      <c r="B69" s="11" t="s">
        <v>136</v>
      </c>
      <c r="C69" s="16">
        <f>'Raw Data'!C78*'Raw Data'!C$92</f>
        <v>10.476469955928195</v>
      </c>
      <c r="D69" s="16">
        <f>'Raw Data'!D78*'Raw Data'!D$92</f>
        <v>0</v>
      </c>
      <c r="E69" s="16">
        <f>'Raw Data'!E78*'Raw Data'!E$92</f>
        <v>6.4664676220806783</v>
      </c>
      <c r="F69" s="16"/>
      <c r="G69" s="16">
        <f>'Raw Data'!G78*'Raw Data'!G$92</f>
        <v>17.113961261640924</v>
      </c>
      <c r="H69" s="16">
        <f>'Raw Data'!H78*'Raw Data'!H$92</f>
        <v>6.6158869369247064</v>
      </c>
      <c r="I69" s="16">
        <f>'Raw Data'!I78*'Raw Data'!I$92</f>
        <v>2.9439913488956551</v>
      </c>
      <c r="J69" s="16"/>
      <c r="K69" s="16">
        <f>'Raw Data'!O78*'Raw Data'!O$92</f>
        <v>7.3377882464291853</v>
      </c>
      <c r="L69" s="16">
        <f>'Raw Data'!P78*'Raw Data'!P$92</f>
        <v>3.0798930629992922</v>
      </c>
      <c r="M69" s="16">
        <f>'Raw Data'!Q78*'Raw Data'!Q$92</f>
        <v>2.1273169368850238</v>
      </c>
      <c r="O69" s="16">
        <f>'Raw Data'!K78*'Raw Data'!K$92</f>
        <v>4.6824962141303264</v>
      </c>
      <c r="P69" s="16">
        <f>'Raw Data'!L78*'Raw Data'!L$92</f>
        <v>4.431213900164404</v>
      </c>
      <c r="Q69" s="16">
        <f>'Raw Data'!M78*'Raw Data'!M$92</f>
        <v>6.7654171872830764</v>
      </c>
    </row>
    <row r="70" spans="1:17">
      <c r="A70" t="s">
        <v>137</v>
      </c>
      <c r="B70" s="11" t="s">
        <v>138</v>
      </c>
      <c r="C70" s="16">
        <f>'Raw Data'!C79*'Raw Data'!C$92</f>
        <v>1546.5888772438998</v>
      </c>
      <c r="D70" s="16">
        <f>'Raw Data'!D79*'Raw Data'!D$92</f>
        <v>235.88348124880542</v>
      </c>
      <c r="E70" s="16">
        <f>'Raw Data'!E79*'Raw Data'!E$92</f>
        <v>164.43303381862296</v>
      </c>
      <c r="F70" s="16"/>
      <c r="G70" s="16">
        <f>'Raw Data'!G79*'Raw Data'!G$92</f>
        <v>1996.2932459902324</v>
      </c>
      <c r="H70" s="16">
        <f>'Raw Data'!H79*'Raw Data'!H$92</f>
        <v>269.04606876827137</v>
      </c>
      <c r="I70" s="16">
        <f>'Raw Data'!I79*'Raw Data'!I$92</f>
        <v>251.22059510576256</v>
      </c>
      <c r="J70" s="16"/>
      <c r="K70" s="16">
        <f>'Raw Data'!O79*'Raw Data'!O$92</f>
        <v>1159.3705429358113</v>
      </c>
      <c r="L70" s="16">
        <f>'Raw Data'!P79*'Raw Data'!P$92</f>
        <v>163.23433233896247</v>
      </c>
      <c r="M70" s="16">
        <f>'Raw Data'!Q79*'Raw Data'!Q$92</f>
        <v>129.76633314998645</v>
      </c>
      <c r="O70" s="16">
        <f>'Raw Data'!K79*'Raw Data'!K$92</f>
        <v>230.37881373521205</v>
      </c>
      <c r="P70" s="16">
        <f>'Raw Data'!L79*'Raw Data'!L$92</f>
        <v>40.76716788151252</v>
      </c>
      <c r="Q70" s="16">
        <f>'Raw Data'!M79*'Raw Data'!M$92</f>
        <v>34.672763084825768</v>
      </c>
    </row>
    <row r="71" spans="1:17">
      <c r="A71" t="s">
        <v>139</v>
      </c>
      <c r="B71" s="11" t="s">
        <v>140</v>
      </c>
      <c r="C71" s="16">
        <f>'Raw Data'!C80*'Raw Data'!C$92</f>
        <v>1390.7513866494678</v>
      </c>
      <c r="D71" s="16">
        <f>'Raw Data'!D80*'Raw Data'!D$92</f>
        <v>43.532144608148641</v>
      </c>
      <c r="E71" s="16">
        <f>'Raw Data'!E80*'Raw Data'!E$92</f>
        <v>24.942089399454048</v>
      </c>
      <c r="F71" s="16"/>
      <c r="G71" s="16">
        <f>'Raw Data'!G80*'Raw Data'!G$92</f>
        <v>1494.9548513845159</v>
      </c>
      <c r="H71" s="16">
        <f>'Raw Data'!H80*'Raw Data'!H$92</f>
        <v>46.311208558472941</v>
      </c>
      <c r="I71" s="16">
        <f>'Raw Data'!I80*'Raw Data'!I$92</f>
        <v>21.58926989190147</v>
      </c>
      <c r="J71" s="16"/>
      <c r="K71" s="16">
        <f>'Raw Data'!O80*'Raw Data'!O$92</f>
        <v>853.27994751333665</v>
      </c>
      <c r="L71" s="16">
        <f>'Raw Data'!P80*'Raw Data'!P$92</f>
        <v>22.585882461994807</v>
      </c>
      <c r="M71" s="16">
        <f>'Raw Data'!Q80*'Raw Data'!Q$92</f>
        <v>24.464144774177772</v>
      </c>
      <c r="O71" s="16">
        <f>'Raw Data'!K80*'Raw Data'!K$92</f>
        <v>297.80675921868874</v>
      </c>
      <c r="P71" s="16">
        <f>'Raw Data'!L80*'Raw Data'!L$92</f>
        <v>17.724855600657616</v>
      </c>
      <c r="Q71" s="16">
        <f>'Raw Data'!M80*'Raw Data'!M$92</f>
        <v>10.993802929334999</v>
      </c>
    </row>
    <row r="72" spans="1:17">
      <c r="A72" t="s">
        <v>141</v>
      </c>
      <c r="B72" s="11" t="s">
        <v>142</v>
      </c>
      <c r="C72" s="16">
        <f>'Raw Data'!C81*'Raw Data'!C$92</f>
        <v>7.8573524669461463</v>
      </c>
      <c r="D72" s="16">
        <f>'Raw Data'!D81*'Raw Data'!D$92</f>
        <v>4.0495018240138272</v>
      </c>
      <c r="E72" s="16">
        <f>'Raw Data'!E81*'Raw Data'!E$92</f>
        <v>3.6951243554746735</v>
      </c>
      <c r="F72" s="16"/>
      <c r="G72" s="16">
        <f>'Raw Data'!G81*'Raw Data'!G$92</f>
        <v>8.0536288290074936</v>
      </c>
      <c r="H72" s="16">
        <f>'Raw Data'!H81*'Raw Data'!H$92</f>
        <v>1.1026478228207843</v>
      </c>
      <c r="I72" s="16">
        <f>'Raw Data'!I81*'Raw Data'!I$92</f>
        <v>2.9439913488956551</v>
      </c>
      <c r="J72" s="16"/>
      <c r="K72" s="16">
        <f>'Raw Data'!O81*'Raw Data'!O$92</f>
        <v>6.2895327826535876</v>
      </c>
      <c r="L72" s="16">
        <f>'Raw Data'!P81*'Raw Data'!P$92</f>
        <v>2.053262041999528</v>
      </c>
      <c r="M72" s="16">
        <f>'Raw Data'!Q81*'Raw Data'!Q$92</f>
        <v>3.1909754053275359</v>
      </c>
      <c r="O72" s="16">
        <f>'Raw Data'!K81*'Raw Data'!K$92</f>
        <v>5.6189954569563909</v>
      </c>
      <c r="P72" s="16">
        <f>'Raw Data'!L81*'Raw Data'!L$92</f>
        <v>1.7724855600657616</v>
      </c>
      <c r="Q72" s="16">
        <f>'Raw Data'!M81*'Raw Data'!M$92</f>
        <v>6.7654171872830764</v>
      </c>
    </row>
    <row r="73" spans="1:17">
      <c r="A73" t="s">
        <v>143</v>
      </c>
      <c r="B73" s="11" t="s">
        <v>144</v>
      </c>
      <c r="C73" s="16">
        <f>'Raw Data'!C82*'Raw Data'!C$92</f>
        <v>13.095587444910244</v>
      </c>
      <c r="D73" s="16">
        <f>'Raw Data'!D82*'Raw Data'!D$92</f>
        <v>5.061877280017284</v>
      </c>
      <c r="E73" s="16">
        <f>'Raw Data'!E82*'Raw Data'!E$92</f>
        <v>2.7713432666060052</v>
      </c>
      <c r="F73" s="16"/>
      <c r="G73" s="16">
        <f>'Raw Data'!G82*'Raw Data'!G$92</f>
        <v>8.0536288290074936</v>
      </c>
      <c r="H73" s="16">
        <f>'Raw Data'!H82*'Raw Data'!H$92</f>
        <v>2.2052956456415687</v>
      </c>
      <c r="I73" s="16">
        <f>'Raw Data'!I82*'Raw Data'!I$92</f>
        <v>3.9253217985275399</v>
      </c>
      <c r="J73" s="16"/>
      <c r="K73" s="16">
        <f>'Raw Data'!O82*'Raw Data'!O$92</f>
        <v>6.2895327826535876</v>
      </c>
      <c r="L73" s="16">
        <f>'Raw Data'!P82*'Raw Data'!P$92</f>
        <v>1.026631020999764</v>
      </c>
      <c r="M73" s="16">
        <f>'Raw Data'!Q82*'Raw Data'!Q$92</f>
        <v>4.2546338737700475</v>
      </c>
      <c r="O73" s="16">
        <f>'Raw Data'!K82*'Raw Data'!K$92</f>
        <v>0.93649924282606523</v>
      </c>
      <c r="P73" s="16">
        <f>'Raw Data'!L82*'Raw Data'!L$92</f>
        <v>2.6587283400986426</v>
      </c>
      <c r="Q73" s="16">
        <f>'Raw Data'!M82*'Raw Data'!M$92</f>
        <v>5.0740628904623071</v>
      </c>
    </row>
    <row r="74" spans="1:17">
      <c r="A74" t="s">
        <v>145</v>
      </c>
      <c r="B74" s="11" t="s">
        <v>146</v>
      </c>
      <c r="C74" s="16">
        <f>'Raw Data'!C83*'Raw Data'!C$92</f>
        <v>9.1669112114371707</v>
      </c>
      <c r="D74" s="16">
        <f>'Raw Data'!D83*'Raw Data'!D$92</f>
        <v>8.0990036480276544</v>
      </c>
      <c r="E74" s="16">
        <f>'Raw Data'!E83*'Raw Data'!E$92</f>
        <v>10.161591977555352</v>
      </c>
      <c r="F74" s="16"/>
      <c r="G74" s="16">
        <f>'Raw Data'!G83*'Raw Data'!G$92</f>
        <v>4.0268144145037468</v>
      </c>
      <c r="H74" s="16">
        <f>'Raw Data'!H83*'Raw Data'!H$92</f>
        <v>2.2052956456415687</v>
      </c>
      <c r="I74" s="16">
        <f>'Raw Data'!I83*'Raw Data'!I$92</f>
        <v>6.8693131474231945</v>
      </c>
      <c r="J74" s="16"/>
      <c r="K74" s="16">
        <f>'Raw Data'!O83*'Raw Data'!O$92</f>
        <v>2.0965109275511957</v>
      </c>
      <c r="L74" s="16">
        <f>'Raw Data'!P83*'Raw Data'!P$92</f>
        <v>4.106524083999056</v>
      </c>
      <c r="M74" s="16">
        <f>'Raw Data'!Q83*'Raw Data'!Q$92</f>
        <v>6.3819508106550717</v>
      </c>
      <c r="O74" s="16">
        <f>'Raw Data'!K83*'Raw Data'!K$92</f>
        <v>4.6824962141303264</v>
      </c>
      <c r="P74" s="16">
        <f>'Raw Data'!L83*'Raw Data'!L$92</f>
        <v>4.431213900164404</v>
      </c>
      <c r="Q74" s="16">
        <f>'Raw Data'!M83*'Raw Data'!M$92</f>
        <v>5.0740628904623071</v>
      </c>
    </row>
    <row r="75" spans="1:17">
      <c r="A75" t="s">
        <v>147</v>
      </c>
      <c r="B75" s="11" t="s">
        <v>148</v>
      </c>
      <c r="C75" s="16">
        <f>'Raw Data'!C84*'Raw Data'!C$92</f>
        <v>3057.8196683865422</v>
      </c>
      <c r="D75" s="16">
        <f>'Raw Data'!D84*'Raw Data'!D$92</f>
        <v>884.81614854702127</v>
      </c>
      <c r="E75" s="16">
        <f>'Raw Data'!E84*'Raw Data'!E$92</f>
        <v>48.960397710039423</v>
      </c>
      <c r="F75" s="16"/>
      <c r="G75" s="16">
        <f>'Raw Data'!G84*'Raw Data'!G$92</f>
        <v>2958.701891056628</v>
      </c>
      <c r="H75" s="16">
        <f>'Raw Data'!H84*'Raw Data'!H$92</f>
        <v>2858.0631567514729</v>
      </c>
      <c r="I75" s="16">
        <f>'Raw Data'!I84*'Raw Data'!I$92</f>
        <v>2566.1791257873792</v>
      </c>
      <c r="J75" s="16"/>
      <c r="K75" s="16">
        <f>'Raw Data'!O84*'Raw Data'!O$92</f>
        <v>2162.5510217690585</v>
      </c>
      <c r="L75" s="16">
        <f>'Raw Data'!P84*'Raw Data'!P$92</f>
        <v>1854.0956239255738</v>
      </c>
      <c r="M75" s="16">
        <f>'Raw Data'!Q84*'Raw Data'!Q$92</f>
        <v>400.999242602827</v>
      </c>
      <c r="O75" s="16">
        <f>'Raw Data'!K84*'Raw Data'!K$92</f>
        <v>285.6322690619499</v>
      </c>
      <c r="P75" s="16">
        <f>'Raw Data'!L84*'Raw Data'!L$92</f>
        <v>324.36485749203439</v>
      </c>
      <c r="Q75" s="16">
        <f>'Raw Data'!M84*'Raw Data'!M$92</f>
        <v>120.93183222268499</v>
      </c>
    </row>
    <row r="76" spans="1:17">
      <c r="A76" t="s">
        <v>149</v>
      </c>
      <c r="B76" t="s">
        <v>150</v>
      </c>
      <c r="C76" s="16">
        <f>'Raw Data'!C85*'Raw Data'!C$92</f>
        <v>1720.7601902612059</v>
      </c>
      <c r="D76" s="16">
        <f>'Raw Data'!D85*'Raw Data'!D$92</f>
        <v>42.519769152145187</v>
      </c>
      <c r="E76" s="16">
        <f>'Raw Data'!E85*'Raw Data'!E$92</f>
        <v>42.493930087958745</v>
      </c>
      <c r="F76" s="16"/>
      <c r="G76" s="16">
        <f>'Raw Data'!G85*'Raw Data'!G$92</f>
        <v>1886.5625531950054</v>
      </c>
      <c r="H76" s="16">
        <f>'Raw Data'!H85*'Raw Data'!H$92</f>
        <v>25.360899924878041</v>
      </c>
      <c r="I76" s="16">
        <f>'Raw Data'!I85*'Raw Data'!I$92</f>
        <v>21.58926989190147</v>
      </c>
      <c r="J76" s="16"/>
      <c r="K76" s="16">
        <f>'Raw Data'!O85*'Raw Data'!O$92</f>
        <v>1193.962973240406</v>
      </c>
      <c r="L76" s="16">
        <f>'Raw Data'!P85*'Raw Data'!P$92</f>
        <v>22.585882461994807</v>
      </c>
      <c r="M76" s="16">
        <f>'Raw Data'!Q85*'Raw Data'!Q$92</f>
        <v>21.273169368850237</v>
      </c>
      <c r="O76" s="16">
        <f>'Raw Data'!K85*'Raw Data'!K$92</f>
        <v>202.2838364504301</v>
      </c>
      <c r="P76" s="16">
        <f>'Raw Data'!L85*'Raw Data'!L$92</f>
        <v>3.5449711201315233</v>
      </c>
      <c r="Q76" s="16">
        <f>'Raw Data'!M85*'Raw Data'!M$92</f>
        <v>6.7654171872830764</v>
      </c>
    </row>
    <row r="77" spans="1:17">
      <c r="A77" t="s">
        <v>151</v>
      </c>
      <c r="B77" t="s">
        <v>152</v>
      </c>
      <c r="C77" s="16">
        <f>'Raw Data'!C86*'Raw Data'!C$92</f>
        <v>10979.340513812749</v>
      </c>
      <c r="D77" s="16">
        <f>'Raw Data'!D86*'Raw Data'!D$92</f>
        <v>249.04436217685037</v>
      </c>
      <c r="E77" s="16">
        <f>'Raw Data'!E86*'Raw Data'!E$92</f>
        <v>158.89034728541097</v>
      </c>
      <c r="F77" s="16"/>
      <c r="G77" s="16">
        <f>'Raw Data'!G86*'Raw Data'!G$92</f>
        <v>16409.268739102768</v>
      </c>
      <c r="H77" s="16">
        <f>'Raw Data'!H86*'Raw Data'!H$92</f>
        <v>5210.0109628282062</v>
      </c>
      <c r="I77" s="16">
        <f>'Raw Data'!I86*'Raw Data'!I$92</f>
        <v>1026.4716503149516</v>
      </c>
      <c r="J77" s="16"/>
      <c r="K77" s="16">
        <f>'Raw Data'!O86*'Raw Data'!O$92</f>
        <v>9223.5998257614847</v>
      </c>
      <c r="L77" s="16">
        <f>'Raw Data'!P86*'Raw Data'!P$92</f>
        <v>1043.0571173357603</v>
      </c>
      <c r="M77" s="16">
        <f>'Raw Data'!Q86*'Raw Data'!Q$92</f>
        <v>145.72121017662414</v>
      </c>
      <c r="O77" s="16">
        <f>'Raw Data'!K86*'Raw Data'!K$92</f>
        <v>1345.7494119410558</v>
      </c>
      <c r="P77" s="16">
        <f>'Raw Data'!L86*'Raw Data'!L$92</f>
        <v>272.96277625012732</v>
      </c>
      <c r="Q77" s="16">
        <f>'Raw Data'!M86*'Raw Data'!M$92</f>
        <v>17.759220116618074</v>
      </c>
    </row>
    <row r="78" spans="1:17">
      <c r="A78" t="s">
        <v>153</v>
      </c>
      <c r="B78" t="s">
        <v>154</v>
      </c>
      <c r="C78" s="16">
        <f>'Raw Data'!C87*'Raw Data'!C$92</f>
        <v>3364.2564145974416</v>
      </c>
      <c r="D78" s="16">
        <f>'Raw Data'!D87*'Raw Data'!D$92</f>
        <v>80.990036480276544</v>
      </c>
      <c r="E78" s="16">
        <f>'Raw Data'!E87*'Raw Data'!E$92</f>
        <v>87.7592034425235</v>
      </c>
      <c r="F78" s="16"/>
      <c r="G78" s="16">
        <f>'Raw Data'!G87*'Raw Data'!G$92</f>
        <v>8178.4600758571096</v>
      </c>
      <c r="H78" s="16">
        <f>'Raw Data'!H87*'Raw Data'!H$92</f>
        <v>878.8103147881651</v>
      </c>
      <c r="I78" s="16">
        <f>'Raw Data'!I87*'Raw Data'!I$92</f>
        <v>149.16222834404653</v>
      </c>
      <c r="J78" s="16"/>
      <c r="K78" s="16">
        <f>'Raw Data'!O87*'Raw Data'!O$92</f>
        <v>5189.9128011529847</v>
      </c>
      <c r="L78" s="16">
        <f>'Raw Data'!P87*'Raw Data'!P$92</f>
        <v>349.05454713991975</v>
      </c>
      <c r="M78" s="16">
        <f>'Raw Data'!Q87*'Raw Data'!Q$92</f>
        <v>64.883166574993226</v>
      </c>
      <c r="O78" s="16">
        <f>'Raw Data'!K87*'Raw Data'!K$92</f>
        <v>517.88408128281412</v>
      </c>
      <c r="P78" s="16">
        <f>'Raw Data'!L87*'Raw Data'!L$92</f>
        <v>23.042312280854901</v>
      </c>
      <c r="Q78" s="16">
        <f>'Raw Data'!M87*'Raw Data'!M$92</f>
        <v>6.7654171872830764</v>
      </c>
    </row>
    <row r="79" spans="1:17">
      <c r="A79" t="s">
        <v>155</v>
      </c>
      <c r="B79" t="s">
        <v>156</v>
      </c>
      <c r="C79" s="16">
        <f>'Raw Data'!C88*'Raw Data'!C$92</f>
        <v>7.8573524669461463</v>
      </c>
      <c r="D79" s="16">
        <f>'Raw Data'!D88*'Raw Data'!D$92</f>
        <v>4.0495018240138272</v>
      </c>
      <c r="E79" s="16">
        <f>'Raw Data'!E88*'Raw Data'!E$92</f>
        <v>0.92378108886866839</v>
      </c>
      <c r="F79" s="16"/>
      <c r="G79" s="16">
        <f>'Raw Data'!G88*'Raw Data'!G$92</f>
        <v>6.0402216217556202</v>
      </c>
      <c r="H79" s="16">
        <f>'Raw Data'!H88*'Raw Data'!H$92</f>
        <v>3.3079434684623532</v>
      </c>
      <c r="I79" s="16">
        <f>'Raw Data'!I88*'Raw Data'!I$92</f>
        <v>1.96266089926377</v>
      </c>
      <c r="J79" s="16"/>
      <c r="K79" s="16">
        <f>'Raw Data'!O88*'Raw Data'!O$92</f>
        <v>3.1447663913267938</v>
      </c>
      <c r="L79" s="16">
        <f>'Raw Data'!P88*'Raw Data'!P$92</f>
        <v>4.106524083999056</v>
      </c>
      <c r="M79" s="16">
        <f>'Raw Data'!Q88*'Raw Data'!Q$92</f>
        <v>2.1273169368850238</v>
      </c>
      <c r="O79" s="16">
        <f>'Raw Data'!K88*'Raw Data'!K$92</f>
        <v>2.8094977284781955</v>
      </c>
      <c r="P79" s="16">
        <f>'Raw Data'!L88*'Raw Data'!L$92</f>
        <v>2.6587283400986426</v>
      </c>
      <c r="Q79" s="16">
        <f>'Raw Data'!M88*'Raw Data'!M$92</f>
        <v>0.84567714841038455</v>
      </c>
    </row>
  </sheetData>
  <mergeCells count="4">
    <mergeCell ref="C2:E2"/>
    <mergeCell ref="G2:I2"/>
    <mergeCell ref="O2:Q2"/>
    <mergeCell ref="K2:M2"/>
  </mergeCells>
  <conditionalFormatting sqref="C1:C1048576">
    <cfRule type="cellIs" dxfId="11" priority="15" operator="lessThan">
      <formula>54</formula>
    </cfRule>
    <cfRule type="cellIs" dxfId="10" priority="16" operator="lessThan">
      <formula>54</formula>
    </cfRule>
  </conditionalFormatting>
  <conditionalFormatting sqref="D22:D1048576 D1:D20">
    <cfRule type="cellIs" dxfId="9" priority="13" operator="lessThan">
      <formula>56</formula>
    </cfRule>
    <cfRule type="cellIs" dxfId="8" priority="14" operator="lessThan">
      <formula>56</formula>
    </cfRule>
  </conditionalFormatting>
  <conditionalFormatting sqref="I22:I1048576 E1:E1048576 I1:I20">
    <cfRule type="cellIs" dxfId="7" priority="12" operator="lessThan">
      <formula>45</formula>
    </cfRule>
  </conditionalFormatting>
  <conditionalFormatting sqref="G1:G1048576">
    <cfRule type="cellIs" dxfId="6" priority="11" operator="lessThan">
      <formula>57</formula>
    </cfRule>
  </conditionalFormatting>
  <conditionalFormatting sqref="H1:H1048576">
    <cfRule type="cellIs" dxfId="5" priority="10" operator="lessThan">
      <formula>48</formula>
    </cfRule>
  </conditionalFormatting>
  <conditionalFormatting sqref="O1:P1048576">
    <cfRule type="cellIs" dxfId="4" priority="8" operator="lessThan">
      <formula>45</formula>
    </cfRule>
  </conditionalFormatting>
  <conditionalFormatting sqref="Q22:Q1048576 Q1:Q20">
    <cfRule type="cellIs" dxfId="3" priority="4" operator="lessThan">
      <formula>49</formula>
    </cfRule>
  </conditionalFormatting>
  <conditionalFormatting sqref="K1:K1048576">
    <cfRule type="cellIs" dxfId="2" priority="3" operator="lessThan">
      <formula>62</formula>
    </cfRule>
  </conditionalFormatting>
  <conditionalFormatting sqref="L1:L1048576">
    <cfRule type="cellIs" dxfId="1" priority="2" operator="lessThan">
      <formula>57</formula>
    </cfRule>
  </conditionalFormatting>
  <conditionalFormatting sqref="M22:M1048576 M1:M20">
    <cfRule type="cellIs" dxfId="0" priority="1" operator="lessThan">
      <formula>44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Normalized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Lynn Harper</dc:creator>
  <cp:lastModifiedBy>Robin Lynn Harper</cp:lastModifiedBy>
  <dcterms:created xsi:type="dcterms:W3CDTF">2011-11-12T01:23:25Z</dcterms:created>
  <dcterms:modified xsi:type="dcterms:W3CDTF">2011-11-15T00:50:12Z</dcterms:modified>
</cp:coreProperties>
</file>