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Raw Data_vinc" sheetId="1" r:id="rId1"/>
    <sheet name="Normalized Data_vinc" sheetId="2" r:id="rId2"/>
  </sheets>
  <calcPr calcId="145621"/>
</workbook>
</file>

<file path=xl/calcChain.xml><?xml version="1.0" encoding="utf-8"?>
<calcChain xmlns="http://schemas.openxmlformats.org/spreadsheetml/2006/main">
  <c r="D93" i="1" l="1"/>
  <c r="E93" i="1"/>
  <c r="G93" i="1"/>
  <c r="H93" i="1"/>
  <c r="I93" i="1"/>
  <c r="K93" i="1"/>
  <c r="L93" i="1"/>
  <c r="M93" i="1"/>
  <c r="O93" i="1"/>
  <c r="P93" i="1"/>
  <c r="Q93" i="1"/>
  <c r="C93" i="1"/>
  <c r="C94" i="1" l="1"/>
  <c r="E95" i="1"/>
  <c r="H95" i="1"/>
  <c r="K95" i="1"/>
  <c r="M95" i="1"/>
  <c r="P95" i="1"/>
  <c r="C95" i="1"/>
  <c r="D95" i="1"/>
  <c r="G95" i="1"/>
  <c r="I95" i="1"/>
  <c r="L95" i="1"/>
  <c r="O95" i="1"/>
  <c r="Q95" i="1"/>
  <c r="I25" i="2" l="1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69" i="2"/>
  <c r="I24" i="2"/>
  <c r="I26" i="2"/>
  <c r="I28" i="2"/>
  <c r="I30" i="2"/>
  <c r="I32" i="2"/>
  <c r="I34" i="2"/>
  <c r="I36" i="2"/>
  <c r="I38" i="2"/>
  <c r="I40" i="2"/>
  <c r="I42" i="2"/>
  <c r="I44" i="2"/>
  <c r="I46" i="2"/>
  <c r="I48" i="2"/>
  <c r="I50" i="2"/>
  <c r="I52" i="2"/>
  <c r="I54" i="2"/>
  <c r="I56" i="2"/>
  <c r="I58" i="2"/>
  <c r="I60" i="2"/>
  <c r="I62" i="2"/>
  <c r="I64" i="2"/>
  <c r="I66" i="2"/>
  <c r="I71" i="2"/>
  <c r="I73" i="2"/>
  <c r="I75" i="2"/>
  <c r="I77" i="2"/>
  <c r="I79" i="2"/>
  <c r="I12" i="2"/>
  <c r="I13" i="2"/>
  <c r="I14" i="2"/>
  <c r="I15" i="2"/>
  <c r="I16" i="2"/>
  <c r="I17" i="2"/>
  <c r="I18" i="2"/>
  <c r="I19" i="2"/>
  <c r="I6" i="2"/>
  <c r="I8" i="2"/>
  <c r="I10" i="2"/>
  <c r="I68" i="2"/>
  <c r="I70" i="2"/>
  <c r="I72" i="2"/>
  <c r="I74" i="2"/>
  <c r="I76" i="2"/>
  <c r="I78" i="2"/>
  <c r="I5" i="2"/>
  <c r="I7" i="2"/>
  <c r="I9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25" i="2"/>
  <c r="K27" i="2"/>
  <c r="K29" i="2"/>
  <c r="K31" i="2"/>
  <c r="K33" i="2"/>
  <c r="K35" i="2"/>
  <c r="K37" i="2"/>
  <c r="K39" i="2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67" i="2"/>
  <c r="K70" i="2"/>
  <c r="K72" i="2"/>
  <c r="K74" i="2"/>
  <c r="K76" i="2"/>
  <c r="K78" i="2"/>
  <c r="K5" i="2"/>
  <c r="K7" i="2"/>
  <c r="K9" i="2"/>
  <c r="K69" i="2"/>
  <c r="K71" i="2"/>
  <c r="K73" i="2"/>
  <c r="K75" i="2"/>
  <c r="K77" i="2"/>
  <c r="K79" i="2"/>
  <c r="K12" i="2"/>
  <c r="K13" i="2"/>
  <c r="K14" i="2"/>
  <c r="K15" i="2"/>
  <c r="K16" i="2"/>
  <c r="K17" i="2"/>
  <c r="K18" i="2"/>
  <c r="K19" i="2"/>
  <c r="K6" i="2"/>
  <c r="K8" i="2"/>
  <c r="K10" i="2"/>
  <c r="E24" i="2"/>
  <c r="E26" i="2"/>
  <c r="E28" i="2"/>
  <c r="E30" i="2"/>
  <c r="E32" i="2"/>
  <c r="E34" i="2"/>
  <c r="E36" i="2"/>
  <c r="E38" i="2"/>
  <c r="E40" i="2"/>
  <c r="E42" i="2"/>
  <c r="E44" i="2"/>
  <c r="E46" i="2"/>
  <c r="E48" i="2"/>
  <c r="E50" i="2"/>
  <c r="E52" i="2"/>
  <c r="E54" i="2"/>
  <c r="E56" i="2"/>
  <c r="E58" i="2"/>
  <c r="E60" i="2"/>
  <c r="E62" i="2"/>
  <c r="E64" i="2"/>
  <c r="E66" i="2"/>
  <c r="E68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70" i="2"/>
  <c r="E72" i="2"/>
  <c r="E74" i="2"/>
  <c r="E76" i="2"/>
  <c r="E78" i="2"/>
  <c r="E5" i="2"/>
  <c r="E6" i="2"/>
  <c r="E7" i="2"/>
  <c r="E8" i="2"/>
  <c r="E9" i="2"/>
  <c r="E10" i="2"/>
  <c r="E69" i="2"/>
  <c r="E71" i="2"/>
  <c r="E73" i="2"/>
  <c r="E75" i="2"/>
  <c r="E77" i="2"/>
  <c r="E79" i="2"/>
  <c r="E12" i="2"/>
  <c r="E13" i="2"/>
  <c r="E14" i="2"/>
  <c r="E15" i="2"/>
  <c r="E16" i="2"/>
  <c r="E17" i="2"/>
  <c r="E18" i="2"/>
  <c r="E19" i="2"/>
  <c r="O25" i="2"/>
  <c r="O27" i="2"/>
  <c r="O29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9" i="2"/>
  <c r="O71" i="2"/>
  <c r="O73" i="2"/>
  <c r="O75" i="2"/>
  <c r="O77" i="2"/>
  <c r="O79" i="2"/>
  <c r="O12" i="2"/>
  <c r="O13" i="2"/>
  <c r="O14" i="2"/>
  <c r="O15" i="2"/>
  <c r="O16" i="2"/>
  <c r="O17" i="2"/>
  <c r="O18" i="2"/>
  <c r="O19" i="2"/>
  <c r="O6" i="2"/>
  <c r="O8" i="2"/>
  <c r="O10" i="2"/>
  <c r="O68" i="2"/>
  <c r="O70" i="2"/>
  <c r="O72" i="2"/>
  <c r="O74" i="2"/>
  <c r="O76" i="2"/>
  <c r="O78" i="2"/>
  <c r="O5" i="2"/>
  <c r="O7" i="2"/>
  <c r="O9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1" i="2"/>
  <c r="D73" i="2"/>
  <c r="D75" i="2"/>
  <c r="D77" i="2"/>
  <c r="D79" i="2"/>
  <c r="D12" i="2"/>
  <c r="D13" i="2"/>
  <c r="D14" i="2"/>
  <c r="D15" i="2"/>
  <c r="D16" i="2"/>
  <c r="D17" i="2"/>
  <c r="D18" i="2"/>
  <c r="D19" i="2"/>
  <c r="D70" i="2"/>
  <c r="D72" i="2"/>
  <c r="D74" i="2"/>
  <c r="D76" i="2"/>
  <c r="D78" i="2"/>
  <c r="D5" i="2"/>
  <c r="D6" i="2"/>
  <c r="D7" i="2"/>
  <c r="D8" i="2"/>
  <c r="D9" i="2"/>
  <c r="D10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25" i="2"/>
  <c r="P27" i="2"/>
  <c r="P29" i="2"/>
  <c r="P31" i="2"/>
  <c r="P33" i="2"/>
  <c r="P35" i="2"/>
  <c r="P37" i="2"/>
  <c r="P39" i="2"/>
  <c r="P41" i="2"/>
  <c r="P43" i="2"/>
  <c r="P45" i="2"/>
  <c r="P47" i="2"/>
  <c r="P49" i="2"/>
  <c r="P51" i="2"/>
  <c r="P53" i="2"/>
  <c r="P55" i="2"/>
  <c r="P57" i="2"/>
  <c r="P59" i="2"/>
  <c r="P61" i="2"/>
  <c r="P63" i="2"/>
  <c r="P65" i="2"/>
  <c r="P67" i="2"/>
  <c r="P70" i="2"/>
  <c r="P72" i="2"/>
  <c r="P74" i="2"/>
  <c r="P76" i="2"/>
  <c r="P78" i="2"/>
  <c r="P5" i="2"/>
  <c r="P7" i="2"/>
  <c r="P9" i="2"/>
  <c r="P69" i="2"/>
  <c r="P71" i="2"/>
  <c r="P73" i="2"/>
  <c r="P75" i="2"/>
  <c r="P77" i="2"/>
  <c r="P79" i="2"/>
  <c r="P12" i="2"/>
  <c r="P13" i="2"/>
  <c r="P14" i="2"/>
  <c r="P15" i="2"/>
  <c r="P16" i="2"/>
  <c r="P17" i="2"/>
  <c r="P18" i="2"/>
  <c r="P19" i="2"/>
  <c r="P6" i="2"/>
  <c r="P8" i="2"/>
  <c r="P10" i="2"/>
  <c r="Q25" i="2"/>
  <c r="Q27" i="2"/>
  <c r="Q29" i="2"/>
  <c r="Q31" i="2"/>
  <c r="Q33" i="2"/>
  <c r="Q35" i="2"/>
  <c r="Q37" i="2"/>
  <c r="Q39" i="2"/>
  <c r="Q41" i="2"/>
  <c r="Q43" i="2"/>
  <c r="Q45" i="2"/>
  <c r="Q47" i="2"/>
  <c r="Q49" i="2"/>
  <c r="Q51" i="2"/>
  <c r="Q53" i="2"/>
  <c r="Q55" i="2"/>
  <c r="Q57" i="2"/>
  <c r="Q59" i="2"/>
  <c r="Q61" i="2"/>
  <c r="Q63" i="2"/>
  <c r="Q65" i="2"/>
  <c r="Q67" i="2"/>
  <c r="Q24" i="2"/>
  <c r="Q26" i="2"/>
  <c r="Q28" i="2"/>
  <c r="Q30" i="2"/>
  <c r="Q32" i="2"/>
  <c r="Q34" i="2"/>
  <c r="Q36" i="2"/>
  <c r="Q38" i="2"/>
  <c r="Q40" i="2"/>
  <c r="Q42" i="2"/>
  <c r="Q44" i="2"/>
  <c r="Q46" i="2"/>
  <c r="Q48" i="2"/>
  <c r="Q50" i="2"/>
  <c r="Q52" i="2"/>
  <c r="Q54" i="2"/>
  <c r="Q56" i="2"/>
  <c r="Q58" i="2"/>
  <c r="Q60" i="2"/>
  <c r="Q62" i="2"/>
  <c r="Q64" i="2"/>
  <c r="Q66" i="2"/>
  <c r="Q68" i="2"/>
  <c r="Q69" i="2"/>
  <c r="Q71" i="2"/>
  <c r="Q73" i="2"/>
  <c r="Q75" i="2"/>
  <c r="Q77" i="2"/>
  <c r="Q79" i="2"/>
  <c r="Q12" i="2"/>
  <c r="Q13" i="2"/>
  <c r="Q14" i="2"/>
  <c r="Q15" i="2"/>
  <c r="Q16" i="2"/>
  <c r="Q17" i="2"/>
  <c r="Q18" i="2"/>
  <c r="Q19" i="2"/>
  <c r="Q6" i="2"/>
  <c r="Q8" i="2"/>
  <c r="Q10" i="2"/>
  <c r="Q70" i="2"/>
  <c r="Q72" i="2"/>
  <c r="Q74" i="2"/>
  <c r="Q76" i="2"/>
  <c r="Q78" i="2"/>
  <c r="Q5" i="2"/>
  <c r="Q7" i="2"/>
  <c r="Q9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59" i="2"/>
  <c r="L61" i="2"/>
  <c r="L63" i="2"/>
  <c r="L65" i="2"/>
  <c r="L67" i="2"/>
  <c r="L24" i="2"/>
  <c r="L26" i="2"/>
  <c r="L28" i="2"/>
  <c r="L30" i="2"/>
  <c r="L32" i="2"/>
  <c r="L34" i="2"/>
  <c r="L36" i="2"/>
  <c r="L38" i="2"/>
  <c r="L40" i="2"/>
  <c r="L42" i="2"/>
  <c r="L44" i="2"/>
  <c r="L46" i="2"/>
  <c r="L48" i="2"/>
  <c r="L50" i="2"/>
  <c r="L52" i="2"/>
  <c r="L54" i="2"/>
  <c r="L56" i="2"/>
  <c r="L58" i="2"/>
  <c r="L60" i="2"/>
  <c r="L62" i="2"/>
  <c r="L64" i="2"/>
  <c r="L66" i="2"/>
  <c r="L68" i="2"/>
  <c r="L69" i="2"/>
  <c r="L71" i="2"/>
  <c r="L73" i="2"/>
  <c r="L75" i="2"/>
  <c r="L77" i="2"/>
  <c r="L79" i="2"/>
  <c r="L12" i="2"/>
  <c r="L13" i="2"/>
  <c r="L14" i="2"/>
  <c r="L15" i="2"/>
  <c r="L16" i="2"/>
  <c r="L17" i="2"/>
  <c r="L18" i="2"/>
  <c r="L19" i="2"/>
  <c r="L6" i="2"/>
  <c r="L8" i="2"/>
  <c r="L10" i="2"/>
  <c r="L70" i="2"/>
  <c r="L72" i="2"/>
  <c r="L74" i="2"/>
  <c r="L76" i="2"/>
  <c r="L78" i="2"/>
  <c r="L5" i="2"/>
  <c r="L7" i="2"/>
  <c r="L9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1" i="2"/>
  <c r="G73" i="2"/>
  <c r="G75" i="2"/>
  <c r="G77" i="2"/>
  <c r="G79" i="2"/>
  <c r="G12" i="2"/>
  <c r="G13" i="2"/>
  <c r="G14" i="2"/>
  <c r="G15" i="2"/>
  <c r="G16" i="2"/>
  <c r="G17" i="2"/>
  <c r="G18" i="2"/>
  <c r="G19" i="2"/>
  <c r="G6" i="2"/>
  <c r="G8" i="2"/>
  <c r="G10" i="2"/>
  <c r="G70" i="2"/>
  <c r="G72" i="2"/>
  <c r="G74" i="2"/>
  <c r="G76" i="2"/>
  <c r="G78" i="2"/>
  <c r="G5" i="2"/>
  <c r="G7" i="2"/>
  <c r="G9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24" i="2"/>
  <c r="C7" i="2"/>
  <c r="C9" i="2"/>
  <c r="C5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C73" i="2"/>
  <c r="C75" i="2"/>
  <c r="C77" i="2"/>
  <c r="C79" i="2"/>
  <c r="C12" i="2"/>
  <c r="C13" i="2"/>
  <c r="C14" i="2"/>
  <c r="C15" i="2"/>
  <c r="C16" i="2"/>
  <c r="C17" i="2"/>
  <c r="C18" i="2"/>
  <c r="C19" i="2"/>
  <c r="C6" i="2"/>
  <c r="C8" i="2"/>
  <c r="C10" i="2"/>
  <c r="M24" i="2"/>
  <c r="M26" i="2"/>
  <c r="M28" i="2"/>
  <c r="M30" i="2"/>
  <c r="M32" i="2"/>
  <c r="M34" i="2"/>
  <c r="M36" i="2"/>
  <c r="M38" i="2"/>
  <c r="M40" i="2"/>
  <c r="M42" i="2"/>
  <c r="M44" i="2"/>
  <c r="M46" i="2"/>
  <c r="M48" i="2"/>
  <c r="M50" i="2"/>
  <c r="M52" i="2"/>
  <c r="M54" i="2"/>
  <c r="M56" i="2"/>
  <c r="M58" i="2"/>
  <c r="M60" i="2"/>
  <c r="M62" i="2"/>
  <c r="M64" i="2"/>
  <c r="M66" i="2"/>
  <c r="M68" i="2"/>
  <c r="M25" i="2"/>
  <c r="M27" i="2"/>
  <c r="M29" i="2"/>
  <c r="M31" i="2"/>
  <c r="M33" i="2"/>
  <c r="M35" i="2"/>
  <c r="M37" i="2"/>
  <c r="M39" i="2"/>
  <c r="M41" i="2"/>
  <c r="M43" i="2"/>
  <c r="M45" i="2"/>
  <c r="M47" i="2"/>
  <c r="M49" i="2"/>
  <c r="M51" i="2"/>
  <c r="M53" i="2"/>
  <c r="M55" i="2"/>
  <c r="M57" i="2"/>
  <c r="M59" i="2"/>
  <c r="M61" i="2"/>
  <c r="M63" i="2"/>
  <c r="M65" i="2"/>
  <c r="M67" i="2"/>
  <c r="M70" i="2"/>
  <c r="M72" i="2"/>
  <c r="M74" i="2"/>
  <c r="M76" i="2"/>
  <c r="M78" i="2"/>
  <c r="M5" i="2"/>
  <c r="M7" i="2"/>
  <c r="M9" i="2"/>
  <c r="M69" i="2"/>
  <c r="M71" i="2"/>
  <c r="M73" i="2"/>
  <c r="M75" i="2"/>
  <c r="M77" i="2"/>
  <c r="M79" i="2"/>
  <c r="M12" i="2"/>
  <c r="M13" i="2"/>
  <c r="M14" i="2"/>
  <c r="M15" i="2"/>
  <c r="M16" i="2"/>
  <c r="M17" i="2"/>
  <c r="M18" i="2"/>
  <c r="M19" i="2"/>
  <c r="M6" i="2"/>
  <c r="M8" i="2"/>
  <c r="M10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H68" i="2"/>
  <c r="H25" i="2"/>
  <c r="H27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0" i="2"/>
  <c r="H72" i="2"/>
  <c r="H74" i="2"/>
  <c r="H76" i="2"/>
  <c r="H78" i="2"/>
  <c r="H5" i="2"/>
  <c r="H7" i="2"/>
  <c r="H9" i="2"/>
  <c r="H71" i="2"/>
  <c r="H73" i="2"/>
  <c r="H75" i="2"/>
  <c r="H77" i="2"/>
  <c r="H79" i="2"/>
  <c r="H12" i="2"/>
  <c r="H13" i="2"/>
  <c r="H14" i="2"/>
  <c r="H15" i="2"/>
  <c r="H16" i="2"/>
  <c r="H17" i="2"/>
  <c r="H18" i="2"/>
  <c r="H19" i="2"/>
  <c r="H6" i="2"/>
  <c r="H8" i="2"/>
  <c r="H10" i="2"/>
  <c r="Q21" i="2" l="1"/>
  <c r="P21" i="2"/>
  <c r="O21" i="2"/>
  <c r="H21" i="2"/>
  <c r="M21" i="2"/>
  <c r="L21" i="2"/>
  <c r="K21" i="2"/>
  <c r="I21" i="2"/>
  <c r="G21" i="2"/>
  <c r="E21" i="2"/>
  <c r="C21" i="2"/>
  <c r="D21" i="2"/>
</calcChain>
</file>

<file path=xl/sharedStrings.xml><?xml version="1.0" encoding="utf-8"?>
<sst xmlns="http://schemas.openxmlformats.org/spreadsheetml/2006/main" count="383" uniqueCount="172">
  <si>
    <t>SampleID</t>
  </si>
  <si>
    <t>Owner</t>
  </si>
  <si>
    <t>Date</t>
  </si>
  <si>
    <t>CartridgeDate</t>
  </si>
  <si>
    <t>CartridgeID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</si>
  <si>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</si>
  <si>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</si>
  <si>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</si>
  <si>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</si>
  <si>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</si>
  <si>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</si>
  <si>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</si>
  <si>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</si>
  <si>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</si>
  <si>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</si>
  <si>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</si>
  <si>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</si>
  <si>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</si>
  <si>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</si>
  <si>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</si>
  <si>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</si>
  <si>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</si>
  <si>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</si>
  <si>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</si>
  <si>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</si>
  <si>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</si>
  <si>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</si>
  <si>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</si>
  <si>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</si>
  <si>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</si>
  <si>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</si>
  <si>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</si>
  <si>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</si>
  <si>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</si>
  <si>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</si>
  <si>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</si>
  <si>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</si>
  <si>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</si>
  <si>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</si>
  <si>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</si>
  <si>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</si>
  <si>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</si>
  <si>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</si>
  <si>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</si>
  <si>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</si>
  <si>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</si>
  <si>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</si>
  <si>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</si>
  <si>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</si>
  <si>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</si>
  <si>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</si>
  <si>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</si>
  <si>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</si>
  <si>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</si>
  <si>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</si>
  <si>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</si>
  <si>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</si>
  <si>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</si>
  <si>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</si>
  <si>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</si>
  <si>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</si>
  <si>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</si>
  <si>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</si>
  <si>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</si>
  <si>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</si>
  <si>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</si>
  <si>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</si>
  <si>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</si>
  <si>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</si>
  <si>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</si>
  <si>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</si>
  <si>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</si>
  <si>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</si>
  <si>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</si>
  <si>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</si>
  <si>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</si>
  <si>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</si>
  <si>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</si>
  <si>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</si>
  <si>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</si>
  <si>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</si>
  <si>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</si>
  <si>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</si>
  <si>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</si>
  <si>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</si>
  <si>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</si>
  <si>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</si>
  <si>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</si>
  <si>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</si>
  <si>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</si>
  <si>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</si>
  <si>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</si>
  <si>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</si>
  <si>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</si>
  <si>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</si>
  <si>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</si>
  <si>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</si>
  <si>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</si>
  <si>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</si>
  <si>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</si>
  <si>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</si>
  <si>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</si>
  <si>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</si>
  <si>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</si>
  <si>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</si>
  <si>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</si>
  <si>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</si>
  <si>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</si>
  <si>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</si>
  <si>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</si>
  <si>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</si>
  <si>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</si>
  <si>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</si>
  <si>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</si>
  <si>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</si>
  <si>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</si>
  <si>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</si>
  <si>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</si>
  <si>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</si>
  <si>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</si>
  <si>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</si>
  <si>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</si>
  <si>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</si>
  <si>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</si>
  <si>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</si>
  <si>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</si>
  <si>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</si>
  <si>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</si>
  <si>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</si>
  <si>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</si>
  <si>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</si>
  <si>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</si>
  <si>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</si>
  <si>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</si>
  <si>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</si>
  <si>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</si>
  <si>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</si>
  <si>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</si>
  <si>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</si>
  <si>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</si>
  <si>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</si>
  <si>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</si>
  <si>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</si>
  <si>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</si>
  <si>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</si>
  <si>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</si>
  <si>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</si>
  <si>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</si>
  <si>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</si>
  <si>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</si>
  <si>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</si>
  <si>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</si>
  <si>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</si>
  <si>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</si>
  <si>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</si>
  <si>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</si>
  <si>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Digest</t>
  </si>
  <si>
    <t>ALUI only</t>
  </si>
  <si>
    <t>ALUI + HPAII</t>
  </si>
  <si>
    <t>ALUI + MSPI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</si>
  <si>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</si>
  <si>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</si>
  <si>
    <t>SUM Positive Controls:</t>
  </si>
  <si>
    <t>AVERAGE</t>
  </si>
  <si>
    <t>Normalization Factor:</t>
  </si>
  <si>
    <t>VINC 3</t>
  </si>
  <si>
    <t>VINC 4</t>
  </si>
  <si>
    <t>VINC 20</t>
  </si>
  <si>
    <t>VINC 21</t>
  </si>
  <si>
    <t>NanoDrop readings at NanoString(ng/uL):</t>
  </si>
  <si>
    <t>RLW</t>
  </si>
  <si>
    <t xml:space="preserve">Oyster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</si>
</sst>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8" fillId="34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20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tabSelected="1" workbookViewId="0">
      <pane ySplit="4" topLeftCell="A5" activePane="bottomLeft" state="frozen"/>
      <selection pane="bottomLeft" activeCell="S38" sqref="S38"/>
    </sheetView>
  </sheetViews>
  <sheetFormatPr defaultRowHeight="15" x14ac:dyDescent="0.25"/>
  <cols>
    <col min="2" max="2" width="28.85546875" customWidth="1"/>
    <col min="3" max="5" width="11.7109375" customWidth="1"/>
    <col min="6" max="6" width="9.7109375" customWidth="1"/>
    <col min="7" max="9" width="11.7109375" customWidth="1"/>
    <col min="10" max="10" width="9.7109375" customWidth="1"/>
    <col min="11" max="13" width="11.7109375" customWidth="1"/>
    <col min="14" max="14" width="9.7109375" customWidth="1"/>
    <col min="15" max="17" width="11.7109375" customWidth="1"/>
  </cols>
  <sheetData>
    <row r="2" spans="1:17" ht="18.75" x14ac:dyDescent="0.3">
      <c r="A2" s="2" t="s">
        <v>0</v>
      </c>
      <c r="B2" s="2"/>
      <c r="C2" s="21" t="s">
        <v>165</v>
      </c>
      <c r="D2" s="21"/>
      <c r="E2" s="21"/>
      <c r="F2" s="2"/>
      <c r="G2" s="22" t="s">
        <v>166</v>
      </c>
      <c r="H2" s="22"/>
      <c r="I2" s="22"/>
      <c r="J2" s="2"/>
      <c r="K2" s="23" t="s">
        <v>167</v>
      </c>
      <c r="L2" s="23"/>
      <c r="M2" s="23"/>
      <c r="N2" s="2"/>
      <c r="O2" s="24" t="s">
        <v>168</v>
      </c>
      <c r="P2" s="24"/>
      <c r="Q2" s="24"/>
    </row>
    <row r="3" spans="1:17" ht="15.75" thickBot="1" x14ac:dyDescent="0.3">
      <c r="A3" s="3" t="s">
        <v>156</v>
      </c>
      <c r="B3" s="4"/>
      <c r="C3" s="5" t="s">
        <v>157</v>
      </c>
      <c r="D3" s="6" t="s">
        <v>158</v>
      </c>
      <c r="E3" s="7" t="s">
        <v>159</v>
      </c>
      <c r="F3" s="8"/>
      <c r="G3" s="5" t="s">
        <v>157</v>
      </c>
      <c r="H3" s="6" t="s">
        <v>158</v>
      </c>
      <c r="I3" s="7" t="s">
        <v>159</v>
      </c>
      <c r="J3" s="8"/>
      <c r="K3" s="5" t="s">
        <v>157</v>
      </c>
      <c r="L3" s="6" t="s">
        <v>158</v>
      </c>
      <c r="M3" s="7" t="s">
        <v>159</v>
      </c>
      <c r="N3" s="8"/>
      <c r="O3" s="5" t="s">
        <v>157</v>
      </c>
      <c r="P3" s="6" t="s">
        <v>158</v>
      </c>
      <c r="Q3" s="7" t="s">
        <v>159</v>
      </c>
    </row>
    <row r="4" spans="1:17" x14ac:dyDescent="0.25">
      <c r="A4" s="12" t="s">
        <v>169</v>
      </c>
      <c r="B4" s="13"/>
      <c r="C4" s="25">
        <v>625</v>
      </c>
      <c r="D4" s="25"/>
      <c r="E4" s="25"/>
      <c r="F4" s="13"/>
      <c r="G4" s="25">
        <v>302</v>
      </c>
      <c r="H4" s="25"/>
      <c r="I4" s="25"/>
      <c r="J4" s="13"/>
      <c r="K4" s="25">
        <v>329</v>
      </c>
      <c r="L4" s="25"/>
      <c r="M4" s="25"/>
      <c r="N4" s="13"/>
      <c r="O4" s="25">
        <v>550</v>
      </c>
      <c r="P4" s="25"/>
      <c r="Q4" s="25"/>
    </row>
    <row r="6" spans="1:17" x14ac:dyDescent="0.25">
      <c r="A6" t="s">
        <v>1</v>
      </c>
      <c r="C6" s="9" t="s">
        <v>170</v>
      </c>
      <c r="D6" s="9" t="s">
        <v>170</v>
      </c>
      <c r="E6" s="9" t="s">
        <v>170</v>
      </c>
      <c r="F6" s="9"/>
      <c r="G6" s="9" t="s">
        <v>170</v>
      </c>
      <c r="H6" s="9" t="s">
        <v>170</v>
      </c>
      <c r="I6" s="9" t="s">
        <v>170</v>
      </c>
      <c r="J6" s="9"/>
      <c r="K6" s="9" t="s">
        <v>170</v>
      </c>
      <c r="L6" s="9" t="s">
        <v>170</v>
      </c>
      <c r="M6" s="9" t="s">
        <v>170</v>
      </c>
      <c r="N6" s="9"/>
      <c r="O6" s="9" t="s">
        <v>170</v>
      </c>
      <c r="P6" s="9" t="s">
        <v>170</v>
      </c>
      <c r="Q6" s="9" t="s">
        <v>170</v>
      </c>
    </row>
    <row r="7" spans="1:17" x14ac:dyDescent="0.25">
      <c r="A7" t="s">
        <v>2</v>
      </c>
      <c r="C7" s="9">
        <v>20130412</v>
      </c>
      <c r="D7" s="9">
        <v>20130412</v>
      </c>
      <c r="E7" s="9">
        <v>20130412</v>
      </c>
      <c r="F7" s="9"/>
      <c r="G7" s="9">
        <v>20130412</v>
      </c>
      <c r="H7" s="9">
        <v>20130412</v>
      </c>
      <c r="I7" s="9">
        <v>20130412</v>
      </c>
      <c r="J7" s="9"/>
      <c r="K7" s="9">
        <v>20130412</v>
      </c>
      <c r="L7" s="9">
        <v>20130412</v>
      </c>
      <c r="M7" s="9">
        <v>20130412</v>
      </c>
      <c r="N7" s="9"/>
      <c r="O7" s="9">
        <v>20130412</v>
      </c>
      <c r="P7" s="9">
        <v>20130412</v>
      </c>
      <c r="Q7" s="9">
        <v>20130412</v>
      </c>
    </row>
    <row r="8" spans="1:17" x14ac:dyDescent="0.25">
      <c r="A8" t="s">
        <v>3</v>
      </c>
      <c r="C8" s="9">
        <v>20130412</v>
      </c>
      <c r="D8" s="9">
        <v>20130412</v>
      </c>
      <c r="E8" s="9">
        <v>20130412</v>
      </c>
      <c r="F8" s="9"/>
      <c r="G8" s="9">
        <v>20130412</v>
      </c>
      <c r="H8" s="9">
        <v>20130412</v>
      </c>
      <c r="I8" s="9">
        <v>20130412</v>
      </c>
      <c r="J8" s="9"/>
      <c r="K8" s="9">
        <v>20130412</v>
      </c>
      <c r="L8" s="9">
        <v>20130412</v>
      </c>
      <c r="M8" s="9">
        <v>20130412</v>
      </c>
      <c r="N8" s="9"/>
      <c r="O8" s="9">
        <v>20130412</v>
      </c>
      <c r="P8" s="9">
        <v>20130412</v>
      </c>
      <c r="Q8" s="9">
        <v>20130412</v>
      </c>
    </row>
    <row r="9" spans="1:17" x14ac:dyDescent="0.25">
      <c r="A9" t="s">
        <v>4</v>
      </c>
      <c r="C9" s="9" t="s">
        <v>171</v>
      </c>
      <c r="D9" s="9" t="s">
        <v>171</v>
      </c>
      <c r="E9" s="9" t="s">
        <v>171</v>
      </c>
      <c r="F9" s="9"/>
      <c r="G9" s="9" t="s">
        <v>171</v>
      </c>
      <c r="H9" s="9" t="s">
        <v>171</v>
      </c>
      <c r="I9" s="9" t="s">
        <v>171</v>
      </c>
      <c r="J9" s="9"/>
      <c r="K9" s="9" t="s">
        <v>171</v>
      </c>
      <c r="L9" s="9" t="s">
        <v>171</v>
      </c>
      <c r="M9" s="9" t="s">
        <v>171</v>
      </c>
      <c r="N9" s="9"/>
      <c r="O9" s="9" t="s">
        <v>171</v>
      </c>
      <c r="P9" s="9" t="s">
        <v>171</v>
      </c>
      <c r="Q9" s="9" t="s">
        <v>171</v>
      </c>
    </row>
    <row r="10" spans="1:17" x14ac:dyDescent="0.25">
      <c r="A10" t="s">
        <v>5</v>
      </c>
      <c r="C10" s="9" t="s">
        <v>6</v>
      </c>
      <c r="D10" s="9" t="s">
        <v>6</v>
      </c>
      <c r="E10" s="9" t="s">
        <v>6</v>
      </c>
      <c r="F10" s="9"/>
      <c r="G10" s="9" t="s">
        <v>6</v>
      </c>
      <c r="H10" s="9" t="s">
        <v>6</v>
      </c>
      <c r="I10" s="9" t="s">
        <v>6</v>
      </c>
      <c r="J10" s="9"/>
      <c r="K10" s="9" t="s">
        <v>6</v>
      </c>
      <c r="L10" s="9" t="s">
        <v>6</v>
      </c>
      <c r="M10" s="9" t="s">
        <v>6</v>
      </c>
      <c r="N10" s="9"/>
      <c r="O10" s="9" t="s">
        <v>6</v>
      </c>
      <c r="P10" s="9" t="s">
        <v>6</v>
      </c>
      <c r="Q10" s="9" t="s">
        <v>6</v>
      </c>
    </row>
    <row r="11" spans="1:17" s="19" customFormat="1" x14ac:dyDescent="0.25">
      <c r="A11" s="19" t="s">
        <v>7</v>
      </c>
      <c r="C11" s="20">
        <v>1</v>
      </c>
      <c r="D11" s="20">
        <v>5</v>
      </c>
      <c r="E11" s="20">
        <v>9</v>
      </c>
      <c r="F11" s="20"/>
      <c r="G11" s="20">
        <v>2</v>
      </c>
      <c r="H11" s="20">
        <v>6</v>
      </c>
      <c r="I11" s="20">
        <v>10</v>
      </c>
      <c r="J11" s="20"/>
      <c r="K11" s="20">
        <v>3</v>
      </c>
      <c r="L11" s="20">
        <v>7</v>
      </c>
      <c r="M11" s="20">
        <v>11</v>
      </c>
      <c r="N11" s="20"/>
      <c r="O11" s="20">
        <v>4</v>
      </c>
      <c r="P11" s="20">
        <v>8</v>
      </c>
      <c r="Q11" s="20">
        <v>12</v>
      </c>
    </row>
    <row r="12" spans="1:17" x14ac:dyDescent="0.25">
      <c r="A12" t="s">
        <v>8</v>
      </c>
      <c r="C12" s="9">
        <v>280</v>
      </c>
      <c r="D12" s="9">
        <v>280</v>
      </c>
      <c r="E12" s="9">
        <v>280</v>
      </c>
      <c r="F12" s="9"/>
      <c r="G12" s="9">
        <v>280</v>
      </c>
      <c r="H12" s="9">
        <v>280</v>
      </c>
      <c r="I12" s="9">
        <v>280</v>
      </c>
      <c r="J12" s="9"/>
      <c r="K12" s="9">
        <v>280</v>
      </c>
      <c r="L12" s="9">
        <v>280</v>
      </c>
      <c r="M12" s="9">
        <v>280</v>
      </c>
      <c r="N12" s="9"/>
      <c r="O12" s="9">
        <v>280</v>
      </c>
      <c r="P12" s="9">
        <v>280</v>
      </c>
      <c r="Q12" s="9">
        <v>280</v>
      </c>
    </row>
    <row r="13" spans="1:17" x14ac:dyDescent="0.25">
      <c r="A13" t="s">
        <v>9</v>
      </c>
      <c r="C13" s="9">
        <v>280</v>
      </c>
      <c r="D13" s="9">
        <v>280</v>
      </c>
      <c r="E13" s="9">
        <v>280</v>
      </c>
      <c r="F13" s="9"/>
      <c r="G13" s="9">
        <v>280</v>
      </c>
      <c r="H13" s="9">
        <v>280</v>
      </c>
      <c r="I13" s="9">
        <v>280</v>
      </c>
      <c r="J13" s="9"/>
      <c r="K13" s="9">
        <v>265</v>
      </c>
      <c r="L13" s="9">
        <v>280</v>
      </c>
      <c r="M13" s="9">
        <v>280</v>
      </c>
      <c r="N13" s="9"/>
      <c r="O13" s="9">
        <v>280</v>
      </c>
      <c r="P13" s="9">
        <v>280</v>
      </c>
      <c r="Q13" s="9">
        <v>280</v>
      </c>
    </row>
    <row r="14" spans="1:17" x14ac:dyDescent="0.25">
      <c r="A14" t="s">
        <v>10</v>
      </c>
      <c r="C14" s="9">
        <v>280</v>
      </c>
      <c r="D14" s="9">
        <v>280</v>
      </c>
      <c r="E14" s="9">
        <v>280</v>
      </c>
      <c r="F14" s="9"/>
      <c r="G14" s="9">
        <v>280</v>
      </c>
      <c r="H14" s="9">
        <v>280</v>
      </c>
      <c r="I14" s="9">
        <v>280</v>
      </c>
      <c r="J14" s="9"/>
      <c r="K14" s="9">
        <v>280</v>
      </c>
      <c r="L14" s="9">
        <v>280</v>
      </c>
      <c r="M14" s="9">
        <v>280</v>
      </c>
      <c r="N14" s="9"/>
      <c r="O14" s="9">
        <v>280</v>
      </c>
      <c r="P14" s="9">
        <v>280</v>
      </c>
      <c r="Q14" s="9">
        <v>280</v>
      </c>
    </row>
    <row r="15" spans="1:17" x14ac:dyDescent="0.25">
      <c r="A15" t="s">
        <v>11</v>
      </c>
      <c r="C15" s="9">
        <v>1</v>
      </c>
      <c r="D15" s="9">
        <v>1</v>
      </c>
      <c r="E15" s="9">
        <v>1</v>
      </c>
      <c r="F15" s="9"/>
      <c r="G15" s="9">
        <v>1</v>
      </c>
      <c r="H15" s="9">
        <v>1</v>
      </c>
      <c r="I15" s="9">
        <v>1</v>
      </c>
      <c r="J15" s="9"/>
      <c r="K15" s="9">
        <v>0.94599999999999995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</row>
    <row r="16" spans="1:17" x14ac:dyDescent="0.25">
      <c r="A16" t="s">
        <v>12</v>
      </c>
      <c r="C16" s="9">
        <v>2</v>
      </c>
      <c r="D16" s="9">
        <v>2</v>
      </c>
      <c r="E16" s="9">
        <v>2</v>
      </c>
      <c r="F16" s="9"/>
      <c r="G16" s="9">
        <v>2</v>
      </c>
      <c r="H16" s="9">
        <v>2</v>
      </c>
      <c r="I16" s="9">
        <v>2</v>
      </c>
      <c r="J16" s="9"/>
      <c r="K16" s="9">
        <v>2</v>
      </c>
      <c r="L16" s="9">
        <v>2</v>
      </c>
      <c r="M16" s="9">
        <v>2</v>
      </c>
      <c r="N16" s="9"/>
      <c r="O16" s="9">
        <v>2</v>
      </c>
      <c r="P16" s="9">
        <v>2</v>
      </c>
      <c r="Q16" s="9">
        <v>2</v>
      </c>
    </row>
    <row r="17" spans="1:17" x14ac:dyDescent="0.25">
      <c r="A17" t="s">
        <v>13</v>
      </c>
      <c r="C17" s="9" t="s">
        <v>14</v>
      </c>
      <c r="D17" s="9" t="s">
        <v>14</v>
      </c>
      <c r="E17" s="9" t="s">
        <v>14</v>
      </c>
      <c r="F17" s="9"/>
      <c r="G17" s="9" t="s">
        <v>14</v>
      </c>
      <c r="H17" s="9" t="s">
        <v>14</v>
      </c>
      <c r="I17" s="9" t="s">
        <v>14</v>
      </c>
      <c r="J17" s="9"/>
      <c r="K17" s="9" t="s">
        <v>14</v>
      </c>
      <c r="L17" s="9" t="s">
        <v>14</v>
      </c>
      <c r="M17" s="9" t="s">
        <v>14</v>
      </c>
      <c r="N17" s="9"/>
      <c r="O17" s="9" t="s">
        <v>14</v>
      </c>
      <c r="P17" s="9" t="s">
        <v>14</v>
      </c>
      <c r="Q17" s="9" t="s">
        <v>14</v>
      </c>
    </row>
    <row r="18" spans="1:17" x14ac:dyDescent="0.25">
      <c r="A18" t="s">
        <v>15</v>
      </c>
      <c r="C18" s="9">
        <v>0.17</v>
      </c>
      <c r="D18" s="9">
        <v>0.12</v>
      </c>
      <c r="E18" s="9">
        <v>0.1</v>
      </c>
      <c r="F18" s="9"/>
      <c r="G18" s="9">
        <v>0.12</v>
      </c>
      <c r="H18" s="9">
        <v>0.1</v>
      </c>
      <c r="I18" s="9">
        <v>0.09</v>
      </c>
      <c r="J18" s="9"/>
      <c r="K18" s="9">
        <v>0.14000000000000001</v>
      </c>
      <c r="L18" s="9">
        <v>0.1</v>
      </c>
      <c r="M18" s="9">
        <v>0.09</v>
      </c>
      <c r="N18" s="9"/>
      <c r="O18" s="9">
        <v>0.23</v>
      </c>
      <c r="P18" s="9">
        <v>0.13</v>
      </c>
      <c r="Q18" s="9">
        <v>0.12</v>
      </c>
    </row>
    <row r="19" spans="1:17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t="s">
        <v>128</v>
      </c>
      <c r="B20" t="s">
        <v>129</v>
      </c>
      <c r="C20" s="10">
        <v>10764</v>
      </c>
      <c r="D20" s="10">
        <v>14495</v>
      </c>
      <c r="E20" s="10">
        <v>13949</v>
      </c>
      <c r="F20" s="10"/>
      <c r="G20" s="10">
        <v>8965</v>
      </c>
      <c r="H20" s="10">
        <v>11689</v>
      </c>
      <c r="I20" s="10">
        <v>11950</v>
      </c>
      <c r="J20" s="10"/>
      <c r="K20" s="10">
        <v>12275</v>
      </c>
      <c r="L20" s="10">
        <v>12667</v>
      </c>
      <c r="M20" s="10">
        <v>12066</v>
      </c>
      <c r="N20" s="10"/>
      <c r="O20" s="10">
        <v>10911</v>
      </c>
      <c r="P20" s="10">
        <v>12238</v>
      </c>
      <c r="Q20" s="10">
        <v>12651</v>
      </c>
    </row>
    <row r="21" spans="1:17" x14ac:dyDescent="0.25">
      <c r="A21" t="s">
        <v>130</v>
      </c>
      <c r="B21" t="s">
        <v>131</v>
      </c>
      <c r="C21" s="10">
        <v>3310</v>
      </c>
      <c r="D21" s="10">
        <v>4300</v>
      </c>
      <c r="E21" s="10">
        <v>4339</v>
      </c>
      <c r="F21" s="10"/>
      <c r="G21" s="10">
        <v>2371</v>
      </c>
      <c r="H21" s="10">
        <v>3656</v>
      </c>
      <c r="I21" s="10">
        <v>3705</v>
      </c>
      <c r="J21" s="10"/>
      <c r="K21" s="10">
        <v>3782</v>
      </c>
      <c r="L21" s="10">
        <v>3898</v>
      </c>
      <c r="M21" s="10">
        <v>3681</v>
      </c>
      <c r="N21" s="10"/>
      <c r="O21" s="10">
        <v>3422</v>
      </c>
      <c r="P21" s="10">
        <v>3699</v>
      </c>
      <c r="Q21" s="10">
        <v>4031</v>
      </c>
    </row>
    <row r="22" spans="1:17" x14ac:dyDescent="0.25">
      <c r="A22" t="s">
        <v>132</v>
      </c>
      <c r="B22" t="s">
        <v>133</v>
      </c>
      <c r="C22" s="10">
        <v>450</v>
      </c>
      <c r="D22" s="10">
        <v>587</v>
      </c>
      <c r="E22" s="10">
        <v>535</v>
      </c>
      <c r="F22" s="10"/>
      <c r="G22" s="10">
        <v>341</v>
      </c>
      <c r="H22" s="10">
        <v>475</v>
      </c>
      <c r="I22" s="10">
        <v>459</v>
      </c>
      <c r="J22" s="10"/>
      <c r="K22" s="10">
        <v>508</v>
      </c>
      <c r="L22" s="10">
        <v>534</v>
      </c>
      <c r="M22" s="10">
        <v>533</v>
      </c>
      <c r="N22" s="10"/>
      <c r="O22" s="10">
        <v>453</v>
      </c>
      <c r="P22" s="10">
        <v>500</v>
      </c>
      <c r="Q22" s="10">
        <v>497</v>
      </c>
    </row>
    <row r="23" spans="1:17" x14ac:dyDescent="0.25">
      <c r="A23" t="s">
        <v>134</v>
      </c>
      <c r="B23" t="s">
        <v>135</v>
      </c>
      <c r="C23" s="10">
        <v>106</v>
      </c>
      <c r="D23" s="10">
        <v>115</v>
      </c>
      <c r="E23" s="10">
        <v>120</v>
      </c>
      <c r="F23" s="10"/>
      <c r="G23" s="10">
        <v>64</v>
      </c>
      <c r="H23" s="10">
        <v>98</v>
      </c>
      <c r="I23" s="10">
        <v>111</v>
      </c>
      <c r="J23" s="10"/>
      <c r="K23" s="10">
        <v>115</v>
      </c>
      <c r="L23" s="10">
        <v>114</v>
      </c>
      <c r="M23" s="10">
        <v>102</v>
      </c>
      <c r="N23" s="10"/>
      <c r="O23" s="10">
        <v>89</v>
      </c>
      <c r="P23" s="10">
        <v>89</v>
      </c>
      <c r="Q23" s="10">
        <v>89</v>
      </c>
    </row>
    <row r="24" spans="1:17" x14ac:dyDescent="0.25">
      <c r="A24" t="s">
        <v>136</v>
      </c>
      <c r="B24" t="s">
        <v>137</v>
      </c>
      <c r="C24" s="10">
        <v>88</v>
      </c>
      <c r="D24" s="10">
        <v>106</v>
      </c>
      <c r="E24" s="10">
        <v>96</v>
      </c>
      <c r="F24" s="10"/>
      <c r="G24" s="10">
        <v>71</v>
      </c>
      <c r="H24" s="10">
        <v>82</v>
      </c>
      <c r="I24" s="10">
        <v>93</v>
      </c>
      <c r="J24" s="10"/>
      <c r="K24" s="10">
        <v>89</v>
      </c>
      <c r="L24" s="10">
        <v>91</v>
      </c>
      <c r="M24" s="10">
        <v>75</v>
      </c>
      <c r="N24" s="10"/>
      <c r="O24" s="10">
        <v>84</v>
      </c>
      <c r="P24" s="10">
        <v>92</v>
      </c>
      <c r="Q24" s="10">
        <v>88</v>
      </c>
    </row>
    <row r="25" spans="1:17" x14ac:dyDescent="0.25">
      <c r="A25" t="s">
        <v>138</v>
      </c>
      <c r="B25" t="s">
        <v>139</v>
      </c>
      <c r="C25" s="10">
        <v>13</v>
      </c>
      <c r="D25" s="10">
        <v>26</v>
      </c>
      <c r="E25" s="10">
        <v>22</v>
      </c>
      <c r="F25" s="10"/>
      <c r="G25" s="10">
        <v>15</v>
      </c>
      <c r="H25" s="10">
        <v>10</v>
      </c>
      <c r="I25" s="10">
        <v>20</v>
      </c>
      <c r="J25" s="10"/>
      <c r="K25" s="10">
        <v>14</v>
      </c>
      <c r="L25" s="10">
        <v>23</v>
      </c>
      <c r="M25" s="10">
        <v>18</v>
      </c>
      <c r="N25" s="10"/>
      <c r="O25" s="10">
        <v>14</v>
      </c>
      <c r="P25" s="10">
        <v>22</v>
      </c>
      <c r="Q25" s="10">
        <v>26</v>
      </c>
    </row>
    <row r="26" spans="1:17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5">
      <c r="A27" t="s">
        <v>140</v>
      </c>
      <c r="B27" t="s">
        <v>141</v>
      </c>
      <c r="C27" s="10">
        <v>2</v>
      </c>
      <c r="D27" s="10">
        <v>1</v>
      </c>
      <c r="E27" s="10">
        <v>2</v>
      </c>
      <c r="F27" s="10"/>
      <c r="G27" s="10">
        <v>3</v>
      </c>
      <c r="H27" s="10">
        <v>0</v>
      </c>
      <c r="I27" s="10">
        <v>1</v>
      </c>
      <c r="J27" s="10"/>
      <c r="K27" s="10">
        <v>3</v>
      </c>
      <c r="L27" s="10">
        <v>0</v>
      </c>
      <c r="M27" s="10">
        <v>3</v>
      </c>
      <c r="N27" s="10"/>
      <c r="O27" s="10">
        <v>0</v>
      </c>
      <c r="P27" s="10">
        <v>2</v>
      </c>
      <c r="Q27" s="10">
        <v>1</v>
      </c>
    </row>
    <row r="28" spans="1:17" x14ac:dyDescent="0.25">
      <c r="A28" t="s">
        <v>142</v>
      </c>
      <c r="B28" t="s">
        <v>143</v>
      </c>
      <c r="C28" s="10">
        <v>5</v>
      </c>
      <c r="D28" s="10">
        <v>1</v>
      </c>
      <c r="E28" s="10">
        <v>3</v>
      </c>
      <c r="F28" s="10"/>
      <c r="G28" s="10">
        <v>7</v>
      </c>
      <c r="H28" s="10">
        <v>1</v>
      </c>
      <c r="I28" s="10">
        <v>2</v>
      </c>
      <c r="J28" s="10"/>
      <c r="K28" s="10">
        <v>4</v>
      </c>
      <c r="L28" s="10">
        <v>2</v>
      </c>
      <c r="M28" s="10">
        <v>3</v>
      </c>
      <c r="N28" s="10"/>
      <c r="O28" s="10">
        <v>12</v>
      </c>
      <c r="P28" s="10">
        <v>2</v>
      </c>
      <c r="Q28" s="10">
        <v>1</v>
      </c>
    </row>
    <row r="29" spans="1:17" x14ac:dyDescent="0.25">
      <c r="A29" t="s">
        <v>144</v>
      </c>
      <c r="B29" t="s">
        <v>145</v>
      </c>
      <c r="C29" s="10">
        <v>3</v>
      </c>
      <c r="D29" s="10">
        <v>3</v>
      </c>
      <c r="E29" s="10">
        <v>0</v>
      </c>
      <c r="F29" s="10"/>
      <c r="G29" s="10">
        <v>5</v>
      </c>
      <c r="H29" s="10">
        <v>0</v>
      </c>
      <c r="I29" s="10">
        <v>1</v>
      </c>
      <c r="J29" s="10"/>
      <c r="K29" s="10">
        <v>1</v>
      </c>
      <c r="L29" s="10">
        <v>3</v>
      </c>
      <c r="M29" s="10">
        <v>3</v>
      </c>
      <c r="N29" s="10"/>
      <c r="O29" s="10">
        <v>5</v>
      </c>
      <c r="P29" s="10">
        <v>6</v>
      </c>
      <c r="Q29" s="10">
        <v>2</v>
      </c>
    </row>
    <row r="30" spans="1:17" x14ac:dyDescent="0.25">
      <c r="A30" t="s">
        <v>146</v>
      </c>
      <c r="B30" t="s">
        <v>147</v>
      </c>
      <c r="C30" s="10">
        <v>2</v>
      </c>
      <c r="D30" s="10">
        <v>1</v>
      </c>
      <c r="E30" s="10">
        <v>2</v>
      </c>
      <c r="F30" s="10"/>
      <c r="G30" s="10">
        <v>9</v>
      </c>
      <c r="H30" s="10">
        <v>3</v>
      </c>
      <c r="I30" s="10">
        <v>1</v>
      </c>
      <c r="J30" s="10"/>
      <c r="K30" s="10">
        <v>2</v>
      </c>
      <c r="L30" s="10">
        <v>1</v>
      </c>
      <c r="M30" s="10">
        <v>0</v>
      </c>
      <c r="N30" s="10"/>
      <c r="O30" s="10">
        <v>5</v>
      </c>
      <c r="P30" s="10">
        <v>5</v>
      </c>
      <c r="Q30" s="10">
        <v>2</v>
      </c>
    </row>
    <row r="31" spans="1:17" x14ac:dyDescent="0.25">
      <c r="A31" t="s">
        <v>148</v>
      </c>
      <c r="B31" t="s">
        <v>149</v>
      </c>
      <c r="C31" s="10">
        <v>4</v>
      </c>
      <c r="D31" s="10">
        <v>5</v>
      </c>
      <c r="E31" s="10">
        <v>1</v>
      </c>
      <c r="F31" s="10"/>
      <c r="G31" s="10">
        <v>4</v>
      </c>
      <c r="H31" s="10">
        <v>0</v>
      </c>
      <c r="I31" s="10">
        <v>2</v>
      </c>
      <c r="J31" s="10"/>
      <c r="K31" s="10">
        <v>1</v>
      </c>
      <c r="L31" s="10">
        <v>1</v>
      </c>
      <c r="M31" s="10">
        <v>0</v>
      </c>
      <c r="N31" s="10"/>
      <c r="O31" s="10">
        <v>7</v>
      </c>
      <c r="P31" s="10">
        <v>3</v>
      </c>
      <c r="Q31" s="10">
        <v>2</v>
      </c>
    </row>
    <row r="32" spans="1:17" x14ac:dyDescent="0.25">
      <c r="A32" t="s">
        <v>150</v>
      </c>
      <c r="B32" t="s">
        <v>151</v>
      </c>
      <c r="C32" s="10">
        <v>3</v>
      </c>
      <c r="D32" s="10">
        <v>1</v>
      </c>
      <c r="E32" s="10">
        <v>3</v>
      </c>
      <c r="F32" s="10"/>
      <c r="G32" s="10">
        <v>4</v>
      </c>
      <c r="H32" s="10">
        <v>0</v>
      </c>
      <c r="I32" s="10">
        <v>3</v>
      </c>
      <c r="J32" s="10"/>
      <c r="K32" s="10">
        <v>2</v>
      </c>
      <c r="L32" s="10">
        <v>2</v>
      </c>
      <c r="M32" s="10">
        <v>2</v>
      </c>
      <c r="N32" s="10"/>
      <c r="O32" s="10">
        <v>2</v>
      </c>
      <c r="P32" s="10">
        <v>1</v>
      </c>
      <c r="Q32" s="10">
        <v>0</v>
      </c>
    </row>
    <row r="33" spans="1:17" x14ac:dyDescent="0.25">
      <c r="A33" t="s">
        <v>152</v>
      </c>
      <c r="B33" t="s">
        <v>153</v>
      </c>
      <c r="C33" s="10">
        <v>1</v>
      </c>
      <c r="D33" s="10">
        <v>2</v>
      </c>
      <c r="E33" s="10">
        <v>3</v>
      </c>
      <c r="F33" s="10"/>
      <c r="G33" s="10">
        <v>1</v>
      </c>
      <c r="H33" s="10">
        <v>1</v>
      </c>
      <c r="I33" s="10">
        <v>0</v>
      </c>
      <c r="J33" s="10"/>
      <c r="K33" s="10">
        <v>0</v>
      </c>
      <c r="L33" s="10">
        <v>0</v>
      </c>
      <c r="M33" s="10">
        <v>1</v>
      </c>
      <c r="N33" s="10"/>
      <c r="O33" s="10">
        <v>3</v>
      </c>
      <c r="P33" s="10">
        <v>3</v>
      </c>
      <c r="Q33" s="10">
        <v>0</v>
      </c>
    </row>
    <row r="34" spans="1:17" x14ac:dyDescent="0.25">
      <c r="A34" t="s">
        <v>154</v>
      </c>
      <c r="B34" t="s">
        <v>155</v>
      </c>
      <c r="C34" s="10">
        <v>4</v>
      </c>
      <c r="D34" s="10">
        <v>2</v>
      </c>
      <c r="E34" s="10">
        <v>1</v>
      </c>
      <c r="F34" s="10"/>
      <c r="G34" s="10">
        <v>11</v>
      </c>
      <c r="H34" s="10">
        <v>1</v>
      </c>
      <c r="I34" s="10">
        <v>4</v>
      </c>
      <c r="J34" s="10"/>
      <c r="K34" s="10">
        <v>1</v>
      </c>
      <c r="L34" s="10">
        <v>1</v>
      </c>
      <c r="M34" s="10">
        <v>4</v>
      </c>
      <c r="N34" s="10"/>
      <c r="O34" s="10">
        <v>7</v>
      </c>
      <c r="P34" s="10">
        <v>2</v>
      </c>
      <c r="Q34" s="10">
        <v>1</v>
      </c>
    </row>
    <row r="35" spans="1:17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t="s">
        <v>16</v>
      </c>
      <c r="B36" t="s">
        <v>17</v>
      </c>
      <c r="C36" s="10">
        <v>15</v>
      </c>
      <c r="D36" s="10">
        <v>9</v>
      </c>
      <c r="E36" s="10">
        <v>3</v>
      </c>
      <c r="F36" s="10"/>
      <c r="G36" s="10">
        <v>2</v>
      </c>
      <c r="H36" s="10">
        <v>3</v>
      </c>
      <c r="I36" s="10">
        <v>0</v>
      </c>
      <c r="J36" s="10"/>
      <c r="K36" s="10">
        <v>2</v>
      </c>
      <c r="L36" s="10">
        <v>2</v>
      </c>
      <c r="M36" s="10">
        <v>3</v>
      </c>
      <c r="N36" s="10"/>
      <c r="O36" s="10">
        <v>5</v>
      </c>
      <c r="P36" s="10">
        <v>2</v>
      </c>
      <c r="Q36" s="10">
        <v>2</v>
      </c>
    </row>
    <row r="37" spans="1:17" x14ac:dyDescent="0.25">
      <c r="A37" t="s">
        <v>18</v>
      </c>
      <c r="B37" t="s">
        <v>19</v>
      </c>
      <c r="C37" s="10">
        <v>11</v>
      </c>
      <c r="D37" s="10">
        <v>1</v>
      </c>
      <c r="E37" s="10">
        <v>0</v>
      </c>
      <c r="F37" s="10"/>
      <c r="G37" s="10">
        <v>88</v>
      </c>
      <c r="H37" s="10">
        <v>4</v>
      </c>
      <c r="I37" s="10">
        <v>7</v>
      </c>
      <c r="J37" s="10"/>
      <c r="K37" s="10">
        <v>126</v>
      </c>
      <c r="L37" s="10">
        <v>3</v>
      </c>
      <c r="M37" s="10">
        <v>9</v>
      </c>
      <c r="N37" s="10"/>
      <c r="O37" s="10">
        <v>152</v>
      </c>
      <c r="P37" s="10">
        <v>16</v>
      </c>
      <c r="Q37" s="10">
        <v>5</v>
      </c>
    </row>
    <row r="38" spans="1:17" x14ac:dyDescent="0.25">
      <c r="A38" t="s">
        <v>20</v>
      </c>
      <c r="B38" t="s">
        <v>21</v>
      </c>
      <c r="C38" s="10">
        <v>4066</v>
      </c>
      <c r="D38" s="10">
        <v>663</v>
      </c>
      <c r="E38" s="10">
        <v>616</v>
      </c>
      <c r="F38" s="10"/>
      <c r="G38" s="10">
        <v>2149</v>
      </c>
      <c r="H38" s="10">
        <v>628</v>
      </c>
      <c r="I38" s="10">
        <v>646</v>
      </c>
      <c r="J38" s="10"/>
      <c r="K38" s="10">
        <v>2740</v>
      </c>
      <c r="L38" s="10">
        <v>752</v>
      </c>
      <c r="M38" s="10">
        <v>642</v>
      </c>
      <c r="N38" s="10"/>
      <c r="O38" s="10">
        <v>6269</v>
      </c>
      <c r="P38" s="10">
        <v>420</v>
      </c>
      <c r="Q38" s="10">
        <v>238</v>
      </c>
    </row>
    <row r="39" spans="1:17" x14ac:dyDescent="0.25">
      <c r="A39" t="s">
        <v>22</v>
      </c>
      <c r="B39" t="s">
        <v>23</v>
      </c>
      <c r="C39" s="10">
        <v>1929</v>
      </c>
      <c r="D39" s="10">
        <v>1714</v>
      </c>
      <c r="E39" s="10">
        <v>1490</v>
      </c>
      <c r="F39" s="10"/>
      <c r="G39" s="10">
        <v>1154</v>
      </c>
      <c r="H39" s="10">
        <v>720</v>
      </c>
      <c r="I39" s="10">
        <v>750</v>
      </c>
      <c r="J39" s="10"/>
      <c r="K39" s="10">
        <v>1818</v>
      </c>
      <c r="L39" s="10">
        <v>874</v>
      </c>
      <c r="M39" s="10">
        <v>802</v>
      </c>
      <c r="N39" s="10"/>
      <c r="O39" s="10">
        <v>2497</v>
      </c>
      <c r="P39" s="10">
        <v>2005</v>
      </c>
      <c r="Q39" s="10">
        <v>2289</v>
      </c>
    </row>
    <row r="40" spans="1:17" x14ac:dyDescent="0.25">
      <c r="A40" t="s">
        <v>24</v>
      </c>
      <c r="B40" t="s">
        <v>25</v>
      </c>
      <c r="C40" s="10">
        <v>1389</v>
      </c>
      <c r="D40" s="10">
        <v>1042</v>
      </c>
      <c r="E40" s="10">
        <v>803</v>
      </c>
      <c r="F40" s="10"/>
      <c r="G40" s="10">
        <v>574</v>
      </c>
      <c r="H40" s="10">
        <v>259</v>
      </c>
      <c r="I40" s="10">
        <v>215</v>
      </c>
      <c r="J40" s="10"/>
      <c r="K40" s="10">
        <v>900</v>
      </c>
      <c r="L40" s="10">
        <v>335</v>
      </c>
      <c r="M40" s="10">
        <v>235</v>
      </c>
      <c r="N40" s="10"/>
      <c r="O40" s="10">
        <v>2490</v>
      </c>
      <c r="P40" s="10">
        <v>237</v>
      </c>
      <c r="Q40" s="10">
        <v>192</v>
      </c>
    </row>
    <row r="41" spans="1:17" x14ac:dyDescent="0.25">
      <c r="A41" t="s">
        <v>26</v>
      </c>
      <c r="B41" t="s">
        <v>27</v>
      </c>
      <c r="C41" s="10">
        <v>4907</v>
      </c>
      <c r="D41" s="10">
        <v>1189</v>
      </c>
      <c r="E41" s="10">
        <v>1029</v>
      </c>
      <c r="F41" s="10"/>
      <c r="G41" s="10">
        <v>3381</v>
      </c>
      <c r="H41" s="10">
        <v>2830</v>
      </c>
      <c r="I41" s="10">
        <v>3006</v>
      </c>
      <c r="J41" s="10"/>
      <c r="K41" s="10">
        <v>3532</v>
      </c>
      <c r="L41" s="10">
        <v>1792</v>
      </c>
      <c r="M41" s="10">
        <v>1472</v>
      </c>
      <c r="N41" s="10"/>
      <c r="O41" s="10">
        <v>7454</v>
      </c>
      <c r="P41" s="10">
        <v>331</v>
      </c>
      <c r="Q41" s="10">
        <v>274</v>
      </c>
    </row>
    <row r="42" spans="1:17" x14ac:dyDescent="0.25">
      <c r="A42" t="s">
        <v>28</v>
      </c>
      <c r="B42" t="s">
        <v>29</v>
      </c>
      <c r="C42" s="10">
        <v>884</v>
      </c>
      <c r="D42" s="10">
        <v>130</v>
      </c>
      <c r="E42" s="10">
        <v>76</v>
      </c>
      <c r="F42" s="10"/>
      <c r="G42" s="10">
        <v>331</v>
      </c>
      <c r="H42" s="10">
        <v>47</v>
      </c>
      <c r="I42" s="10">
        <v>37</v>
      </c>
      <c r="J42" s="10"/>
      <c r="K42" s="10">
        <v>527</v>
      </c>
      <c r="L42" s="10">
        <v>57</v>
      </c>
      <c r="M42" s="10">
        <v>47</v>
      </c>
      <c r="N42" s="10"/>
      <c r="O42" s="10">
        <v>712</v>
      </c>
      <c r="P42" s="10">
        <v>228</v>
      </c>
      <c r="Q42" s="10">
        <v>177</v>
      </c>
    </row>
    <row r="43" spans="1:17" x14ac:dyDescent="0.25">
      <c r="A43" t="s">
        <v>30</v>
      </c>
      <c r="B43" t="s">
        <v>31</v>
      </c>
      <c r="C43" s="10">
        <v>7073</v>
      </c>
      <c r="D43" s="10">
        <v>716</v>
      </c>
      <c r="E43" s="10">
        <v>432</v>
      </c>
      <c r="F43" s="10"/>
      <c r="G43" s="10">
        <v>1371</v>
      </c>
      <c r="H43" s="10">
        <v>298</v>
      </c>
      <c r="I43" s="10">
        <v>244</v>
      </c>
      <c r="J43" s="10"/>
      <c r="K43" s="10">
        <v>1604</v>
      </c>
      <c r="L43" s="10">
        <v>165</v>
      </c>
      <c r="M43" s="10">
        <v>98</v>
      </c>
      <c r="N43" s="10"/>
      <c r="O43" s="10">
        <v>4839</v>
      </c>
      <c r="P43" s="10">
        <v>372</v>
      </c>
      <c r="Q43" s="10">
        <v>100</v>
      </c>
    </row>
    <row r="44" spans="1:17" x14ac:dyDescent="0.25">
      <c r="A44" t="s">
        <v>32</v>
      </c>
      <c r="B44" t="s">
        <v>33</v>
      </c>
      <c r="C44" s="10">
        <v>2216</v>
      </c>
      <c r="D44" s="10">
        <v>408</v>
      </c>
      <c r="E44" s="10">
        <v>364</v>
      </c>
      <c r="F44" s="10"/>
      <c r="G44" s="10">
        <v>1155</v>
      </c>
      <c r="H44" s="10">
        <v>393</v>
      </c>
      <c r="I44" s="10">
        <v>399</v>
      </c>
      <c r="J44" s="10"/>
      <c r="K44" s="10">
        <v>1447</v>
      </c>
      <c r="L44" s="10">
        <v>429</v>
      </c>
      <c r="M44" s="10">
        <v>370</v>
      </c>
      <c r="N44" s="10"/>
      <c r="O44" s="10">
        <v>3083</v>
      </c>
      <c r="P44" s="10">
        <v>295</v>
      </c>
      <c r="Q44" s="10">
        <v>250</v>
      </c>
    </row>
    <row r="45" spans="1:17" x14ac:dyDescent="0.25">
      <c r="A45" t="s">
        <v>34</v>
      </c>
      <c r="B45" t="s">
        <v>35</v>
      </c>
      <c r="C45" s="10">
        <v>3910</v>
      </c>
      <c r="D45" s="10">
        <v>233</v>
      </c>
      <c r="E45" s="10">
        <v>174</v>
      </c>
      <c r="F45" s="10"/>
      <c r="G45" s="10">
        <v>1268</v>
      </c>
      <c r="H45" s="10">
        <v>216</v>
      </c>
      <c r="I45" s="10">
        <v>234</v>
      </c>
      <c r="J45" s="10"/>
      <c r="K45" s="10">
        <v>1641</v>
      </c>
      <c r="L45" s="10">
        <v>187</v>
      </c>
      <c r="M45" s="10">
        <v>171</v>
      </c>
      <c r="N45" s="10"/>
      <c r="O45" s="10">
        <v>2626</v>
      </c>
      <c r="P45" s="10">
        <v>176</v>
      </c>
      <c r="Q45" s="10">
        <v>107</v>
      </c>
    </row>
    <row r="46" spans="1:17" x14ac:dyDescent="0.25">
      <c r="A46" t="s">
        <v>36</v>
      </c>
      <c r="B46" t="s">
        <v>37</v>
      </c>
      <c r="C46" s="10">
        <v>2048</v>
      </c>
      <c r="D46" s="10">
        <v>3167</v>
      </c>
      <c r="E46" s="10">
        <v>2857</v>
      </c>
      <c r="F46" s="10"/>
      <c r="G46" s="10">
        <v>878</v>
      </c>
      <c r="H46" s="10">
        <v>1172</v>
      </c>
      <c r="I46" s="10">
        <v>1212</v>
      </c>
      <c r="J46" s="10"/>
      <c r="K46" s="10">
        <v>1058</v>
      </c>
      <c r="L46" s="10">
        <v>1163</v>
      </c>
      <c r="M46" s="10">
        <v>1048</v>
      </c>
      <c r="N46" s="10"/>
      <c r="O46" s="10">
        <v>3160</v>
      </c>
      <c r="P46" s="10">
        <v>4345</v>
      </c>
      <c r="Q46" s="10">
        <v>4577</v>
      </c>
    </row>
    <row r="47" spans="1:17" x14ac:dyDescent="0.25">
      <c r="A47" t="s">
        <v>38</v>
      </c>
      <c r="B47" t="s">
        <v>39</v>
      </c>
      <c r="C47" s="10">
        <v>2111</v>
      </c>
      <c r="D47" s="10">
        <v>159</v>
      </c>
      <c r="E47" s="10">
        <v>152</v>
      </c>
      <c r="F47" s="10"/>
      <c r="G47" s="10">
        <v>803</v>
      </c>
      <c r="H47" s="10">
        <v>109</v>
      </c>
      <c r="I47" s="10">
        <v>83</v>
      </c>
      <c r="J47" s="10"/>
      <c r="K47" s="10">
        <v>1154</v>
      </c>
      <c r="L47" s="10">
        <v>163</v>
      </c>
      <c r="M47" s="10">
        <v>107</v>
      </c>
      <c r="N47" s="10"/>
      <c r="O47" s="10">
        <v>3209</v>
      </c>
      <c r="P47" s="10">
        <v>289</v>
      </c>
      <c r="Q47" s="10">
        <v>394</v>
      </c>
    </row>
    <row r="48" spans="1:17" x14ac:dyDescent="0.25">
      <c r="A48" t="s">
        <v>40</v>
      </c>
      <c r="B48" t="s">
        <v>41</v>
      </c>
      <c r="C48" s="10">
        <v>274</v>
      </c>
      <c r="D48" s="10">
        <v>337</v>
      </c>
      <c r="E48" s="10">
        <v>246</v>
      </c>
      <c r="F48" s="10"/>
      <c r="G48" s="10">
        <v>290</v>
      </c>
      <c r="H48" s="10">
        <v>433</v>
      </c>
      <c r="I48" s="10">
        <v>389</v>
      </c>
      <c r="J48" s="10"/>
      <c r="K48" s="10">
        <v>569</v>
      </c>
      <c r="L48" s="10">
        <v>573</v>
      </c>
      <c r="M48" s="10">
        <v>435</v>
      </c>
      <c r="N48" s="10"/>
      <c r="O48" s="10">
        <v>127</v>
      </c>
      <c r="P48" s="10">
        <v>149</v>
      </c>
      <c r="Q48" s="10">
        <v>72</v>
      </c>
    </row>
    <row r="49" spans="1:17" x14ac:dyDescent="0.25">
      <c r="A49" t="s">
        <v>42</v>
      </c>
      <c r="B49" t="s">
        <v>43</v>
      </c>
      <c r="C49" s="10">
        <v>657</v>
      </c>
      <c r="D49" s="10">
        <v>97</v>
      </c>
      <c r="E49" s="10">
        <v>120</v>
      </c>
      <c r="F49" s="10"/>
      <c r="G49" s="10">
        <v>302</v>
      </c>
      <c r="H49" s="10">
        <v>36</v>
      </c>
      <c r="I49" s="10">
        <v>54</v>
      </c>
      <c r="J49" s="10"/>
      <c r="K49" s="10">
        <v>358</v>
      </c>
      <c r="L49" s="10">
        <v>43</v>
      </c>
      <c r="M49" s="10">
        <v>56</v>
      </c>
      <c r="N49" s="10"/>
      <c r="O49" s="10">
        <v>1129</v>
      </c>
      <c r="P49" s="10">
        <v>194</v>
      </c>
      <c r="Q49" s="10">
        <v>262</v>
      </c>
    </row>
    <row r="50" spans="1:17" x14ac:dyDescent="0.25">
      <c r="A50" t="s">
        <v>44</v>
      </c>
      <c r="B50" t="s">
        <v>45</v>
      </c>
      <c r="C50" s="10">
        <v>937</v>
      </c>
      <c r="D50" s="10">
        <v>229</v>
      </c>
      <c r="E50" s="10">
        <v>181</v>
      </c>
      <c r="F50" s="10"/>
      <c r="G50" s="10">
        <v>755</v>
      </c>
      <c r="H50" s="10">
        <v>319</v>
      </c>
      <c r="I50" s="10">
        <v>368</v>
      </c>
      <c r="J50" s="10"/>
      <c r="K50" s="10">
        <v>800</v>
      </c>
      <c r="L50" s="10">
        <v>262</v>
      </c>
      <c r="M50" s="10">
        <v>217</v>
      </c>
      <c r="N50" s="10"/>
      <c r="O50" s="10">
        <v>1059</v>
      </c>
      <c r="P50" s="10">
        <v>96</v>
      </c>
      <c r="Q50" s="10">
        <v>70</v>
      </c>
    </row>
    <row r="51" spans="1:17" x14ac:dyDescent="0.25">
      <c r="A51" t="s">
        <v>46</v>
      </c>
      <c r="B51" t="s">
        <v>47</v>
      </c>
      <c r="C51" s="10">
        <v>2150</v>
      </c>
      <c r="D51" s="10">
        <v>220</v>
      </c>
      <c r="E51" s="10">
        <v>162</v>
      </c>
      <c r="F51" s="10"/>
      <c r="G51" s="10">
        <v>929</v>
      </c>
      <c r="H51" s="10">
        <v>175</v>
      </c>
      <c r="I51" s="10">
        <v>168</v>
      </c>
      <c r="J51" s="10"/>
      <c r="K51" s="10">
        <v>1394</v>
      </c>
      <c r="L51" s="10">
        <v>229</v>
      </c>
      <c r="M51" s="10">
        <v>196</v>
      </c>
      <c r="N51" s="10"/>
      <c r="O51" s="10">
        <v>2713</v>
      </c>
      <c r="P51" s="10">
        <v>165</v>
      </c>
      <c r="Q51" s="10">
        <v>156</v>
      </c>
    </row>
    <row r="52" spans="1:17" x14ac:dyDescent="0.25">
      <c r="A52" t="s">
        <v>48</v>
      </c>
      <c r="B52" t="s">
        <v>49</v>
      </c>
      <c r="C52" s="10">
        <v>4058</v>
      </c>
      <c r="D52" s="10">
        <v>242</v>
      </c>
      <c r="E52" s="10">
        <v>195</v>
      </c>
      <c r="F52" s="10"/>
      <c r="G52" s="10">
        <v>1145</v>
      </c>
      <c r="H52" s="10">
        <v>1868</v>
      </c>
      <c r="I52" s="10">
        <v>1882</v>
      </c>
      <c r="J52" s="10"/>
      <c r="K52" s="10">
        <v>1700</v>
      </c>
      <c r="L52" s="10">
        <v>1666</v>
      </c>
      <c r="M52" s="10">
        <v>1560</v>
      </c>
      <c r="N52" s="10"/>
      <c r="O52" s="10">
        <v>6763</v>
      </c>
      <c r="P52" s="10">
        <v>8696</v>
      </c>
      <c r="Q52" s="10">
        <v>10114</v>
      </c>
    </row>
    <row r="53" spans="1:17" x14ac:dyDescent="0.25">
      <c r="A53" t="s">
        <v>50</v>
      </c>
      <c r="B53" t="s">
        <v>51</v>
      </c>
      <c r="C53" s="10">
        <v>53</v>
      </c>
      <c r="D53" s="10">
        <v>43</v>
      </c>
      <c r="E53" s="10">
        <v>36</v>
      </c>
      <c r="F53" s="10"/>
      <c r="G53" s="10">
        <v>12</v>
      </c>
      <c r="H53" s="10">
        <v>18</v>
      </c>
      <c r="I53" s="10">
        <v>17</v>
      </c>
      <c r="J53" s="10"/>
      <c r="K53" s="10">
        <v>23</v>
      </c>
      <c r="L53" s="10">
        <v>19</v>
      </c>
      <c r="M53" s="10">
        <v>26</v>
      </c>
      <c r="N53" s="10"/>
      <c r="O53" s="10">
        <v>172</v>
      </c>
      <c r="P53" s="10">
        <v>109</v>
      </c>
      <c r="Q53" s="10">
        <v>67</v>
      </c>
    </row>
    <row r="54" spans="1:17" x14ac:dyDescent="0.25">
      <c r="A54" t="s">
        <v>52</v>
      </c>
      <c r="B54" t="s">
        <v>53</v>
      </c>
      <c r="C54" s="10">
        <v>1646</v>
      </c>
      <c r="D54" s="10">
        <v>215</v>
      </c>
      <c r="E54" s="10">
        <v>160</v>
      </c>
      <c r="F54" s="10"/>
      <c r="G54" s="10">
        <v>983</v>
      </c>
      <c r="H54" s="10">
        <v>392</v>
      </c>
      <c r="I54" s="10">
        <v>377</v>
      </c>
      <c r="J54" s="10"/>
      <c r="K54" s="10">
        <v>1079</v>
      </c>
      <c r="L54" s="10">
        <v>293</v>
      </c>
      <c r="M54" s="10">
        <v>295</v>
      </c>
      <c r="N54" s="10"/>
      <c r="O54" s="10">
        <v>2775</v>
      </c>
      <c r="P54" s="10">
        <v>212</v>
      </c>
      <c r="Q54" s="10">
        <v>214</v>
      </c>
    </row>
    <row r="55" spans="1:17" x14ac:dyDescent="0.25">
      <c r="A55" t="s">
        <v>54</v>
      </c>
      <c r="B55" t="s">
        <v>55</v>
      </c>
      <c r="C55" s="10">
        <v>1625</v>
      </c>
      <c r="D55" s="10">
        <v>244</v>
      </c>
      <c r="E55" s="10">
        <v>244</v>
      </c>
      <c r="F55" s="10"/>
      <c r="G55" s="10">
        <v>752</v>
      </c>
      <c r="H55" s="10">
        <v>103</v>
      </c>
      <c r="I55" s="10">
        <v>180</v>
      </c>
      <c r="J55" s="10"/>
      <c r="K55" s="10">
        <v>1046</v>
      </c>
      <c r="L55" s="10">
        <v>69</v>
      </c>
      <c r="M55" s="10">
        <v>120</v>
      </c>
      <c r="N55" s="10"/>
      <c r="O55" s="10">
        <v>2049</v>
      </c>
      <c r="P55" s="10">
        <v>238</v>
      </c>
      <c r="Q55" s="10">
        <v>267</v>
      </c>
    </row>
    <row r="56" spans="1:17" x14ac:dyDescent="0.25">
      <c r="A56" t="s">
        <v>56</v>
      </c>
      <c r="B56" t="s">
        <v>57</v>
      </c>
      <c r="C56" s="10">
        <v>3171</v>
      </c>
      <c r="D56" s="10">
        <v>220</v>
      </c>
      <c r="E56" s="10">
        <v>197</v>
      </c>
      <c r="F56" s="10"/>
      <c r="G56" s="10">
        <v>1215</v>
      </c>
      <c r="H56" s="10">
        <v>94</v>
      </c>
      <c r="I56" s="10">
        <v>142</v>
      </c>
      <c r="J56" s="10"/>
      <c r="K56" s="10">
        <v>1465</v>
      </c>
      <c r="L56" s="10">
        <v>132</v>
      </c>
      <c r="M56" s="10">
        <v>122</v>
      </c>
      <c r="N56" s="10"/>
      <c r="O56" s="10">
        <v>5805</v>
      </c>
      <c r="P56" s="10">
        <v>418</v>
      </c>
      <c r="Q56" s="10">
        <v>459</v>
      </c>
    </row>
    <row r="57" spans="1:17" x14ac:dyDescent="0.25">
      <c r="A57" t="s">
        <v>58</v>
      </c>
      <c r="B57" t="s">
        <v>59</v>
      </c>
      <c r="C57" s="10">
        <v>1372</v>
      </c>
      <c r="D57" s="10">
        <v>111</v>
      </c>
      <c r="E57" s="10">
        <v>104</v>
      </c>
      <c r="F57" s="10"/>
      <c r="G57" s="10">
        <v>707</v>
      </c>
      <c r="H57" s="10">
        <v>481</v>
      </c>
      <c r="I57" s="10">
        <v>552</v>
      </c>
      <c r="J57" s="10"/>
      <c r="K57" s="10">
        <v>988</v>
      </c>
      <c r="L57" s="10">
        <v>580</v>
      </c>
      <c r="M57" s="10">
        <v>489</v>
      </c>
      <c r="N57" s="10"/>
      <c r="O57" s="10">
        <v>1835</v>
      </c>
      <c r="P57" s="10">
        <v>198</v>
      </c>
      <c r="Q57" s="10">
        <v>154</v>
      </c>
    </row>
    <row r="58" spans="1:17" x14ac:dyDescent="0.25">
      <c r="A58" t="s">
        <v>60</v>
      </c>
      <c r="B58" t="s">
        <v>61</v>
      </c>
      <c r="C58" s="10">
        <v>1429</v>
      </c>
      <c r="D58" s="10">
        <v>139</v>
      </c>
      <c r="E58" s="10">
        <v>95</v>
      </c>
      <c r="F58" s="10"/>
      <c r="G58" s="10">
        <v>829</v>
      </c>
      <c r="H58" s="10">
        <v>97</v>
      </c>
      <c r="I58" s="10">
        <v>113</v>
      </c>
      <c r="J58" s="10"/>
      <c r="K58" s="10">
        <v>1143</v>
      </c>
      <c r="L58" s="10">
        <v>96</v>
      </c>
      <c r="M58" s="10">
        <v>106</v>
      </c>
      <c r="N58" s="10"/>
      <c r="O58" s="10">
        <v>1676</v>
      </c>
      <c r="P58" s="10">
        <v>151</v>
      </c>
      <c r="Q58" s="10">
        <v>35</v>
      </c>
    </row>
    <row r="59" spans="1:17" x14ac:dyDescent="0.25">
      <c r="A59" t="s">
        <v>62</v>
      </c>
      <c r="B59" t="s">
        <v>63</v>
      </c>
      <c r="C59" s="10">
        <v>3605</v>
      </c>
      <c r="D59" s="10">
        <v>356</v>
      </c>
      <c r="E59" s="10">
        <v>174</v>
      </c>
      <c r="F59" s="10"/>
      <c r="G59" s="10">
        <v>1151</v>
      </c>
      <c r="H59" s="10">
        <v>230</v>
      </c>
      <c r="I59" s="10">
        <v>280</v>
      </c>
      <c r="J59" s="10"/>
      <c r="K59" s="10">
        <v>1746</v>
      </c>
      <c r="L59" s="10">
        <v>133</v>
      </c>
      <c r="M59" s="10">
        <v>114</v>
      </c>
      <c r="N59" s="10"/>
      <c r="O59" s="10">
        <v>8859</v>
      </c>
      <c r="P59" s="10">
        <v>683</v>
      </c>
      <c r="Q59" s="10">
        <v>371</v>
      </c>
    </row>
    <row r="60" spans="1:17" x14ac:dyDescent="0.25">
      <c r="A60" t="s">
        <v>64</v>
      </c>
      <c r="B60" t="s">
        <v>65</v>
      </c>
      <c r="C60" s="10">
        <v>328</v>
      </c>
      <c r="D60" s="10">
        <v>220</v>
      </c>
      <c r="E60" s="10">
        <v>210</v>
      </c>
      <c r="F60" s="10"/>
      <c r="G60" s="10">
        <v>289</v>
      </c>
      <c r="H60" s="10">
        <v>75</v>
      </c>
      <c r="I60" s="10">
        <v>103</v>
      </c>
      <c r="J60" s="10"/>
      <c r="K60" s="10">
        <v>260</v>
      </c>
      <c r="L60" s="10">
        <v>115</v>
      </c>
      <c r="M60" s="10">
        <v>92</v>
      </c>
      <c r="N60" s="10"/>
      <c r="O60" s="10">
        <v>495</v>
      </c>
      <c r="P60" s="10">
        <v>483</v>
      </c>
      <c r="Q60" s="10">
        <v>393</v>
      </c>
    </row>
    <row r="61" spans="1:17" x14ac:dyDescent="0.25">
      <c r="A61" t="s">
        <v>66</v>
      </c>
      <c r="B61" t="s">
        <v>67</v>
      </c>
      <c r="C61" s="10">
        <v>1619</v>
      </c>
      <c r="D61" s="10">
        <v>108</v>
      </c>
      <c r="E61" s="10">
        <v>102</v>
      </c>
      <c r="F61" s="10"/>
      <c r="G61" s="10">
        <v>229</v>
      </c>
      <c r="H61" s="10">
        <v>10</v>
      </c>
      <c r="I61" s="10">
        <v>19</v>
      </c>
      <c r="J61" s="10"/>
      <c r="K61" s="10">
        <v>224</v>
      </c>
      <c r="L61" s="10">
        <v>14</v>
      </c>
      <c r="M61" s="10">
        <v>9</v>
      </c>
      <c r="N61" s="10"/>
      <c r="O61" s="10">
        <v>3922</v>
      </c>
      <c r="P61" s="10">
        <v>188</v>
      </c>
      <c r="Q61" s="10">
        <v>188</v>
      </c>
    </row>
    <row r="62" spans="1:17" x14ac:dyDescent="0.25">
      <c r="A62" t="s">
        <v>68</v>
      </c>
      <c r="B62" t="s">
        <v>69</v>
      </c>
      <c r="C62" s="10">
        <v>3971</v>
      </c>
      <c r="D62" s="10">
        <v>253</v>
      </c>
      <c r="E62" s="10">
        <v>258</v>
      </c>
      <c r="F62" s="10"/>
      <c r="G62" s="10">
        <v>1338</v>
      </c>
      <c r="H62" s="10">
        <v>127</v>
      </c>
      <c r="I62" s="10">
        <v>157</v>
      </c>
      <c r="J62" s="10"/>
      <c r="K62" s="10">
        <v>2081</v>
      </c>
      <c r="L62" s="10">
        <v>205</v>
      </c>
      <c r="M62" s="10">
        <v>168</v>
      </c>
      <c r="N62" s="10"/>
      <c r="O62" s="10">
        <v>6860</v>
      </c>
      <c r="P62" s="10">
        <v>478</v>
      </c>
      <c r="Q62" s="10">
        <v>436</v>
      </c>
    </row>
    <row r="63" spans="1:17" x14ac:dyDescent="0.25">
      <c r="A63" t="s">
        <v>70</v>
      </c>
      <c r="B63" t="s">
        <v>71</v>
      </c>
      <c r="C63" s="10">
        <v>12</v>
      </c>
      <c r="D63" s="10">
        <v>1</v>
      </c>
      <c r="E63" s="10">
        <v>3</v>
      </c>
      <c r="F63" s="10"/>
      <c r="G63" s="10">
        <v>14</v>
      </c>
      <c r="H63" s="10">
        <v>2</v>
      </c>
      <c r="I63" s="10">
        <v>3</v>
      </c>
      <c r="J63" s="10"/>
      <c r="K63" s="10">
        <v>4</v>
      </c>
      <c r="L63" s="10">
        <v>0</v>
      </c>
      <c r="M63" s="10">
        <v>1</v>
      </c>
      <c r="N63" s="10"/>
      <c r="O63" s="10">
        <v>15</v>
      </c>
      <c r="P63" s="10">
        <v>5</v>
      </c>
      <c r="Q63" s="10">
        <v>3</v>
      </c>
    </row>
    <row r="64" spans="1:17" x14ac:dyDescent="0.25">
      <c r="A64" t="s">
        <v>72</v>
      </c>
      <c r="B64" t="s">
        <v>73</v>
      </c>
      <c r="C64" s="10">
        <v>885</v>
      </c>
      <c r="D64" s="10">
        <v>88</v>
      </c>
      <c r="E64" s="10">
        <v>64</v>
      </c>
      <c r="F64" s="10"/>
      <c r="G64" s="10">
        <v>450</v>
      </c>
      <c r="H64" s="10">
        <v>94</v>
      </c>
      <c r="I64" s="10">
        <v>73</v>
      </c>
      <c r="J64" s="10"/>
      <c r="K64" s="10">
        <v>497</v>
      </c>
      <c r="L64" s="10">
        <v>95</v>
      </c>
      <c r="M64" s="10">
        <v>64</v>
      </c>
      <c r="N64" s="10"/>
      <c r="O64" s="10">
        <v>1551</v>
      </c>
      <c r="P64" s="10">
        <v>118</v>
      </c>
      <c r="Q64" s="10">
        <v>112</v>
      </c>
    </row>
    <row r="65" spans="1:17" x14ac:dyDescent="0.25">
      <c r="A65" t="s">
        <v>74</v>
      </c>
      <c r="B65" t="s">
        <v>75</v>
      </c>
      <c r="C65" s="10">
        <v>6150</v>
      </c>
      <c r="D65" s="10">
        <v>3079</v>
      </c>
      <c r="E65" s="10">
        <v>2641</v>
      </c>
      <c r="F65" s="10"/>
      <c r="G65" s="10">
        <v>2254</v>
      </c>
      <c r="H65" s="10">
        <v>1035</v>
      </c>
      <c r="I65" s="10">
        <v>1094</v>
      </c>
      <c r="J65" s="10"/>
      <c r="K65" s="10">
        <v>3251</v>
      </c>
      <c r="L65" s="10">
        <v>966</v>
      </c>
      <c r="M65" s="10">
        <v>927</v>
      </c>
      <c r="N65" s="10"/>
      <c r="O65" s="10">
        <v>11806</v>
      </c>
      <c r="P65" s="10">
        <v>2063</v>
      </c>
      <c r="Q65" s="10">
        <v>1802</v>
      </c>
    </row>
    <row r="66" spans="1:17" x14ac:dyDescent="0.25">
      <c r="A66" t="s">
        <v>76</v>
      </c>
      <c r="B66" t="s">
        <v>77</v>
      </c>
      <c r="C66" s="10">
        <v>2950</v>
      </c>
      <c r="D66" s="10">
        <v>1094</v>
      </c>
      <c r="E66" s="10">
        <v>961</v>
      </c>
      <c r="F66" s="10"/>
      <c r="G66" s="10">
        <v>4294</v>
      </c>
      <c r="H66" s="10">
        <v>4851</v>
      </c>
      <c r="I66" s="10">
        <v>5080</v>
      </c>
      <c r="J66" s="10"/>
      <c r="K66" s="10">
        <v>5643</v>
      </c>
      <c r="L66" s="10">
        <v>4046</v>
      </c>
      <c r="M66" s="10">
        <v>3419</v>
      </c>
      <c r="N66" s="10"/>
      <c r="O66" s="10">
        <v>2813</v>
      </c>
      <c r="P66" s="10">
        <v>326</v>
      </c>
      <c r="Q66" s="10">
        <v>321</v>
      </c>
    </row>
    <row r="67" spans="1:17" x14ac:dyDescent="0.25">
      <c r="A67" t="s">
        <v>78</v>
      </c>
      <c r="B67" t="s">
        <v>79</v>
      </c>
      <c r="C67" s="10">
        <v>4601</v>
      </c>
      <c r="D67" s="10">
        <v>6636</v>
      </c>
      <c r="E67" s="10">
        <v>478</v>
      </c>
      <c r="F67" s="10"/>
      <c r="G67" s="10">
        <v>702</v>
      </c>
      <c r="H67" s="10">
        <v>174</v>
      </c>
      <c r="I67" s="10">
        <v>98</v>
      </c>
      <c r="J67" s="10"/>
      <c r="K67" s="10">
        <v>2160</v>
      </c>
      <c r="L67" s="10">
        <v>853</v>
      </c>
      <c r="M67" s="10">
        <v>465</v>
      </c>
      <c r="N67" s="10"/>
      <c r="O67" s="10">
        <v>8919</v>
      </c>
      <c r="P67" s="10">
        <v>12341</v>
      </c>
      <c r="Q67" s="10">
        <v>494</v>
      </c>
    </row>
    <row r="68" spans="1:17" x14ac:dyDescent="0.25">
      <c r="A68" t="s">
        <v>80</v>
      </c>
      <c r="B68" t="s">
        <v>81</v>
      </c>
      <c r="C68" s="10">
        <v>307</v>
      </c>
      <c r="D68" s="10">
        <v>414</v>
      </c>
      <c r="E68" s="10">
        <v>387</v>
      </c>
      <c r="F68" s="10"/>
      <c r="G68" s="10">
        <v>1271</v>
      </c>
      <c r="H68" s="10">
        <v>1849</v>
      </c>
      <c r="I68" s="10">
        <v>1864</v>
      </c>
      <c r="J68" s="10"/>
      <c r="K68" s="10">
        <v>3645</v>
      </c>
      <c r="L68" s="10">
        <v>1857</v>
      </c>
      <c r="M68" s="10">
        <v>654</v>
      </c>
      <c r="N68" s="10"/>
      <c r="O68" s="10">
        <v>11845</v>
      </c>
      <c r="P68" s="10">
        <v>15340</v>
      </c>
      <c r="Q68" s="10">
        <v>7830</v>
      </c>
    </row>
    <row r="69" spans="1:17" x14ac:dyDescent="0.25">
      <c r="A69" t="s">
        <v>82</v>
      </c>
      <c r="B69" t="s">
        <v>83</v>
      </c>
      <c r="C69" s="10">
        <v>2337</v>
      </c>
      <c r="D69" s="10">
        <v>253</v>
      </c>
      <c r="E69" s="10">
        <v>266</v>
      </c>
      <c r="F69" s="10"/>
      <c r="G69" s="10">
        <v>832</v>
      </c>
      <c r="H69" s="10">
        <v>112</v>
      </c>
      <c r="I69" s="10">
        <v>129</v>
      </c>
      <c r="J69" s="10"/>
      <c r="K69" s="10">
        <v>1144</v>
      </c>
      <c r="L69" s="10">
        <v>145</v>
      </c>
      <c r="M69" s="10">
        <v>120</v>
      </c>
      <c r="N69" s="10"/>
      <c r="O69" s="10">
        <v>4017</v>
      </c>
      <c r="P69" s="10">
        <v>179</v>
      </c>
      <c r="Q69" s="10">
        <v>215</v>
      </c>
    </row>
    <row r="70" spans="1:17" x14ac:dyDescent="0.25">
      <c r="A70" t="s">
        <v>84</v>
      </c>
      <c r="B70" t="s">
        <v>85</v>
      </c>
      <c r="C70" s="10">
        <v>1077</v>
      </c>
      <c r="D70" s="10">
        <v>100</v>
      </c>
      <c r="E70" s="10">
        <v>76</v>
      </c>
      <c r="F70" s="10"/>
      <c r="G70" s="10">
        <v>470</v>
      </c>
      <c r="H70" s="10">
        <v>63</v>
      </c>
      <c r="I70" s="10">
        <v>69</v>
      </c>
      <c r="J70" s="10"/>
      <c r="K70" s="10">
        <v>694</v>
      </c>
      <c r="L70" s="10">
        <v>70</v>
      </c>
      <c r="M70" s="10">
        <v>77</v>
      </c>
      <c r="N70" s="10"/>
      <c r="O70" s="10">
        <v>2205</v>
      </c>
      <c r="P70" s="10">
        <v>208</v>
      </c>
      <c r="Q70" s="10">
        <v>163</v>
      </c>
    </row>
    <row r="71" spans="1:17" x14ac:dyDescent="0.25">
      <c r="A71" t="s">
        <v>86</v>
      </c>
      <c r="B71" t="s">
        <v>87</v>
      </c>
      <c r="C71" s="10">
        <v>8494</v>
      </c>
      <c r="D71" s="10">
        <v>623</v>
      </c>
      <c r="E71" s="10">
        <v>537</v>
      </c>
      <c r="F71" s="10"/>
      <c r="G71" s="10">
        <v>3384</v>
      </c>
      <c r="H71" s="10">
        <v>591</v>
      </c>
      <c r="I71" s="10">
        <v>556</v>
      </c>
      <c r="J71" s="10"/>
      <c r="K71" s="10">
        <v>4401</v>
      </c>
      <c r="L71" s="10">
        <v>447</v>
      </c>
      <c r="M71" s="10">
        <v>433</v>
      </c>
      <c r="N71" s="10"/>
      <c r="O71" s="10">
        <v>18025</v>
      </c>
      <c r="P71" s="10">
        <v>752</v>
      </c>
      <c r="Q71" s="10">
        <v>725</v>
      </c>
    </row>
    <row r="72" spans="1:17" x14ac:dyDescent="0.25">
      <c r="A72" t="s">
        <v>88</v>
      </c>
      <c r="B72" t="s">
        <v>89</v>
      </c>
      <c r="C72" s="10">
        <v>1601</v>
      </c>
      <c r="D72" s="10">
        <v>108</v>
      </c>
      <c r="E72" s="10">
        <v>103</v>
      </c>
      <c r="F72" s="10"/>
      <c r="G72" s="10">
        <v>256</v>
      </c>
      <c r="H72" s="10">
        <v>193</v>
      </c>
      <c r="I72" s="10">
        <v>230</v>
      </c>
      <c r="J72" s="10"/>
      <c r="K72" s="10">
        <v>135</v>
      </c>
      <c r="L72" s="10">
        <v>15</v>
      </c>
      <c r="M72" s="10">
        <v>9</v>
      </c>
      <c r="N72" s="10"/>
      <c r="O72" s="10">
        <v>4592</v>
      </c>
      <c r="P72" s="10">
        <v>334</v>
      </c>
      <c r="Q72" s="10">
        <v>319</v>
      </c>
    </row>
    <row r="73" spans="1:17" x14ac:dyDescent="0.25">
      <c r="A73" t="s">
        <v>90</v>
      </c>
      <c r="B73" t="s">
        <v>91</v>
      </c>
      <c r="C73" s="10">
        <v>2091</v>
      </c>
      <c r="D73" s="10">
        <v>433</v>
      </c>
      <c r="E73" s="10">
        <v>354</v>
      </c>
      <c r="F73" s="10"/>
      <c r="G73" s="10">
        <v>1331</v>
      </c>
      <c r="H73" s="10">
        <v>513</v>
      </c>
      <c r="I73" s="10">
        <v>508</v>
      </c>
      <c r="J73" s="10"/>
      <c r="K73" s="10">
        <v>1679</v>
      </c>
      <c r="L73" s="10">
        <v>502</v>
      </c>
      <c r="M73" s="10">
        <v>390</v>
      </c>
      <c r="N73" s="10"/>
      <c r="O73" s="10">
        <v>1447</v>
      </c>
      <c r="P73" s="10">
        <v>205</v>
      </c>
      <c r="Q73" s="10">
        <v>157</v>
      </c>
    </row>
    <row r="74" spans="1:17" x14ac:dyDescent="0.25">
      <c r="A74" t="s">
        <v>92</v>
      </c>
      <c r="B74" t="s">
        <v>93</v>
      </c>
      <c r="C74" s="10">
        <v>1784</v>
      </c>
      <c r="D74" s="10">
        <v>138</v>
      </c>
      <c r="E74" s="10">
        <v>141</v>
      </c>
      <c r="F74" s="10"/>
      <c r="G74" s="10">
        <v>721</v>
      </c>
      <c r="H74" s="10">
        <v>70</v>
      </c>
      <c r="I74" s="10">
        <v>89</v>
      </c>
      <c r="J74" s="10"/>
      <c r="K74" s="10">
        <v>1058</v>
      </c>
      <c r="L74" s="10">
        <v>106</v>
      </c>
      <c r="M74" s="10">
        <v>136</v>
      </c>
      <c r="N74" s="10"/>
      <c r="O74" s="10">
        <v>2495</v>
      </c>
      <c r="P74" s="10">
        <v>170</v>
      </c>
      <c r="Q74" s="10">
        <v>167</v>
      </c>
    </row>
    <row r="75" spans="1:17" x14ac:dyDescent="0.25">
      <c r="A75" t="s">
        <v>94</v>
      </c>
      <c r="B75" t="s">
        <v>95</v>
      </c>
      <c r="C75" s="10">
        <v>1627</v>
      </c>
      <c r="D75" s="10">
        <v>2536</v>
      </c>
      <c r="E75" s="10">
        <v>277</v>
      </c>
      <c r="F75" s="10"/>
      <c r="G75" s="10">
        <v>1393</v>
      </c>
      <c r="H75" s="10">
        <v>1822</v>
      </c>
      <c r="I75" s="10">
        <v>415</v>
      </c>
      <c r="J75" s="10"/>
      <c r="K75" s="10">
        <v>1667</v>
      </c>
      <c r="L75" s="10">
        <v>1717</v>
      </c>
      <c r="M75" s="10">
        <v>309</v>
      </c>
      <c r="N75" s="10"/>
      <c r="O75" s="10">
        <v>1126</v>
      </c>
      <c r="P75" s="10">
        <v>1813</v>
      </c>
      <c r="Q75" s="10">
        <v>125</v>
      </c>
    </row>
    <row r="76" spans="1:17" x14ac:dyDescent="0.25">
      <c r="A76" t="s">
        <v>96</v>
      </c>
      <c r="B76" t="s">
        <v>97</v>
      </c>
      <c r="C76" s="10">
        <v>10</v>
      </c>
      <c r="D76" s="10">
        <v>8</v>
      </c>
      <c r="E76" s="10">
        <v>9</v>
      </c>
      <c r="F76" s="10"/>
      <c r="G76" s="10">
        <v>7</v>
      </c>
      <c r="H76" s="10">
        <v>9</v>
      </c>
      <c r="I76" s="10">
        <v>7</v>
      </c>
      <c r="J76" s="10"/>
      <c r="K76" s="10">
        <v>10</v>
      </c>
      <c r="L76" s="10">
        <v>5</v>
      </c>
      <c r="M76" s="10">
        <v>5</v>
      </c>
      <c r="N76" s="10"/>
      <c r="O76" s="10">
        <v>15</v>
      </c>
      <c r="P76" s="10">
        <v>6</v>
      </c>
      <c r="Q76" s="10">
        <v>5</v>
      </c>
    </row>
    <row r="77" spans="1:17" x14ac:dyDescent="0.25">
      <c r="A77" t="s">
        <v>98</v>
      </c>
      <c r="B77" t="s">
        <v>99</v>
      </c>
      <c r="C77" s="10">
        <v>9</v>
      </c>
      <c r="D77" s="10">
        <v>10</v>
      </c>
      <c r="E77" s="10">
        <v>7</v>
      </c>
      <c r="F77" s="10"/>
      <c r="G77" s="10">
        <v>5</v>
      </c>
      <c r="H77" s="10">
        <v>6</v>
      </c>
      <c r="I77" s="10">
        <v>11</v>
      </c>
      <c r="J77" s="10"/>
      <c r="K77" s="10">
        <v>10</v>
      </c>
      <c r="L77" s="10">
        <v>8</v>
      </c>
      <c r="M77" s="10">
        <v>6</v>
      </c>
      <c r="N77" s="10"/>
      <c r="O77" s="10">
        <v>5</v>
      </c>
      <c r="P77" s="10">
        <v>4</v>
      </c>
      <c r="Q77" s="10">
        <v>6</v>
      </c>
    </row>
    <row r="78" spans="1:17" x14ac:dyDescent="0.25">
      <c r="A78" t="s">
        <v>100</v>
      </c>
      <c r="B78" t="s">
        <v>101</v>
      </c>
      <c r="C78" s="10">
        <v>2</v>
      </c>
      <c r="D78" s="10">
        <v>3</v>
      </c>
      <c r="E78" s="10">
        <v>0</v>
      </c>
      <c r="F78" s="10"/>
      <c r="G78" s="10">
        <v>0</v>
      </c>
      <c r="H78" s="10">
        <v>0</v>
      </c>
      <c r="I78" s="10">
        <v>0</v>
      </c>
      <c r="J78" s="10"/>
      <c r="K78" s="10">
        <v>743</v>
      </c>
      <c r="L78" s="10">
        <v>49</v>
      </c>
      <c r="M78" s="10">
        <v>75</v>
      </c>
      <c r="N78" s="10"/>
      <c r="O78" s="10">
        <v>4</v>
      </c>
      <c r="P78" s="10">
        <v>1</v>
      </c>
      <c r="Q78" s="10">
        <v>1</v>
      </c>
    </row>
    <row r="79" spans="1:17" x14ac:dyDescent="0.25">
      <c r="A79" t="s">
        <v>102</v>
      </c>
      <c r="B79" t="s">
        <v>103</v>
      </c>
      <c r="C79" s="10">
        <v>4</v>
      </c>
      <c r="D79" s="10">
        <v>3</v>
      </c>
      <c r="E79" s="10">
        <v>6</v>
      </c>
      <c r="F79" s="10"/>
      <c r="G79" s="10">
        <v>13</v>
      </c>
      <c r="H79" s="10">
        <v>14</v>
      </c>
      <c r="I79" s="10">
        <v>17</v>
      </c>
      <c r="J79" s="10"/>
      <c r="K79" s="10">
        <v>5</v>
      </c>
      <c r="L79" s="10">
        <v>3</v>
      </c>
      <c r="M79" s="10">
        <v>3</v>
      </c>
      <c r="N79" s="10"/>
      <c r="O79" s="10">
        <v>11</v>
      </c>
      <c r="P79" s="10">
        <v>8</v>
      </c>
      <c r="Q79" s="10">
        <v>9</v>
      </c>
    </row>
    <row r="80" spans="1:17" x14ac:dyDescent="0.25">
      <c r="A80" t="s">
        <v>104</v>
      </c>
      <c r="B80" t="s">
        <v>105</v>
      </c>
      <c r="C80" s="10">
        <v>1581</v>
      </c>
      <c r="D80" s="10">
        <v>821</v>
      </c>
      <c r="E80" s="10">
        <v>147</v>
      </c>
      <c r="F80" s="10"/>
      <c r="G80" s="10">
        <v>836</v>
      </c>
      <c r="H80" s="10">
        <v>101</v>
      </c>
      <c r="I80" s="10">
        <v>104</v>
      </c>
      <c r="J80" s="10"/>
      <c r="K80" s="10">
        <v>1059</v>
      </c>
      <c r="L80" s="10">
        <v>170</v>
      </c>
      <c r="M80" s="10">
        <v>173</v>
      </c>
      <c r="N80" s="10"/>
      <c r="O80" s="10">
        <v>2424</v>
      </c>
      <c r="P80" s="10">
        <v>195</v>
      </c>
      <c r="Q80" s="10">
        <v>130</v>
      </c>
    </row>
    <row r="81" spans="1:17" x14ac:dyDescent="0.25">
      <c r="A81" t="s">
        <v>106</v>
      </c>
      <c r="B81" t="s">
        <v>107</v>
      </c>
      <c r="C81" s="10">
        <v>8</v>
      </c>
      <c r="D81" s="10">
        <v>3</v>
      </c>
      <c r="E81" s="10">
        <v>3</v>
      </c>
      <c r="F81" s="10"/>
      <c r="G81" s="10">
        <v>8</v>
      </c>
      <c r="H81" s="10">
        <v>2</v>
      </c>
      <c r="I81" s="10">
        <v>1</v>
      </c>
      <c r="J81" s="10"/>
      <c r="K81" s="10">
        <v>7</v>
      </c>
      <c r="L81" s="10">
        <v>1</v>
      </c>
      <c r="M81" s="10">
        <v>2</v>
      </c>
      <c r="N81" s="10"/>
      <c r="O81" s="10">
        <v>14</v>
      </c>
      <c r="P81" s="10">
        <v>9</v>
      </c>
      <c r="Q81" s="10">
        <v>2</v>
      </c>
    </row>
    <row r="82" spans="1:17" x14ac:dyDescent="0.25">
      <c r="A82" t="s">
        <v>108</v>
      </c>
      <c r="B82" t="s">
        <v>109</v>
      </c>
      <c r="C82" s="10">
        <v>2295</v>
      </c>
      <c r="D82" s="10">
        <v>485</v>
      </c>
      <c r="E82" s="10">
        <v>403</v>
      </c>
      <c r="F82" s="10"/>
      <c r="G82" s="10">
        <v>2484</v>
      </c>
      <c r="H82" s="10">
        <v>316</v>
      </c>
      <c r="I82" s="10">
        <v>350</v>
      </c>
      <c r="J82" s="10"/>
      <c r="K82" s="10">
        <v>1865</v>
      </c>
      <c r="L82" s="10">
        <v>402</v>
      </c>
      <c r="M82" s="10">
        <v>380</v>
      </c>
      <c r="N82" s="10"/>
      <c r="O82" s="10">
        <v>2276</v>
      </c>
      <c r="P82" s="10">
        <v>457</v>
      </c>
      <c r="Q82" s="10">
        <v>463</v>
      </c>
    </row>
    <row r="83" spans="1:17" x14ac:dyDescent="0.25">
      <c r="A83" t="s">
        <v>110</v>
      </c>
      <c r="B83" t="s">
        <v>111</v>
      </c>
      <c r="C83" s="10">
        <v>2321</v>
      </c>
      <c r="D83" s="10">
        <v>262</v>
      </c>
      <c r="E83" s="10">
        <v>201</v>
      </c>
      <c r="F83" s="10"/>
      <c r="G83" s="10">
        <v>292</v>
      </c>
      <c r="H83" s="10">
        <v>16</v>
      </c>
      <c r="I83" s="10">
        <v>12</v>
      </c>
      <c r="J83" s="10"/>
      <c r="K83" s="10">
        <v>283</v>
      </c>
      <c r="L83" s="10">
        <v>17</v>
      </c>
      <c r="M83" s="10">
        <v>28</v>
      </c>
      <c r="N83" s="10"/>
      <c r="O83" s="10">
        <v>6</v>
      </c>
      <c r="P83" s="10">
        <v>1</v>
      </c>
      <c r="Q83" s="10">
        <v>1</v>
      </c>
    </row>
    <row r="84" spans="1:17" x14ac:dyDescent="0.25">
      <c r="A84" t="s">
        <v>112</v>
      </c>
      <c r="B84" t="s">
        <v>113</v>
      </c>
      <c r="C84" s="10">
        <v>5</v>
      </c>
      <c r="D84" s="10">
        <v>2</v>
      </c>
      <c r="E84" s="10">
        <v>0</v>
      </c>
      <c r="F84" s="10"/>
      <c r="G84" s="10">
        <v>3</v>
      </c>
      <c r="H84" s="10">
        <v>1</v>
      </c>
      <c r="I84" s="10">
        <v>0</v>
      </c>
      <c r="J84" s="10"/>
      <c r="K84" s="10">
        <v>4</v>
      </c>
      <c r="L84" s="10">
        <v>1</v>
      </c>
      <c r="M84" s="10">
        <v>1</v>
      </c>
      <c r="N84" s="10"/>
      <c r="O84" s="10">
        <v>8</v>
      </c>
      <c r="P84" s="10">
        <v>1</v>
      </c>
      <c r="Q84" s="10">
        <v>1</v>
      </c>
    </row>
    <row r="85" spans="1:17" x14ac:dyDescent="0.25">
      <c r="A85" t="s">
        <v>114</v>
      </c>
      <c r="B85" t="s">
        <v>115</v>
      </c>
      <c r="C85" s="10">
        <v>4</v>
      </c>
      <c r="D85" s="10">
        <v>0</v>
      </c>
      <c r="E85" s="10">
        <v>4</v>
      </c>
      <c r="F85" s="10"/>
      <c r="G85" s="10">
        <v>3</v>
      </c>
      <c r="H85" s="10">
        <v>2</v>
      </c>
      <c r="I85" s="10">
        <v>3</v>
      </c>
      <c r="J85" s="10"/>
      <c r="K85" s="10">
        <v>1</v>
      </c>
      <c r="L85" s="10">
        <v>1</v>
      </c>
      <c r="M85" s="10">
        <v>2</v>
      </c>
      <c r="N85" s="10"/>
      <c r="O85" s="10">
        <v>10</v>
      </c>
      <c r="P85" s="10">
        <v>0</v>
      </c>
      <c r="Q85" s="10">
        <v>2</v>
      </c>
    </row>
    <row r="86" spans="1:17" x14ac:dyDescent="0.25">
      <c r="A86" t="s">
        <v>116</v>
      </c>
      <c r="B86" t="s">
        <v>117</v>
      </c>
      <c r="C86" s="10">
        <v>1</v>
      </c>
      <c r="D86" s="10">
        <v>1</v>
      </c>
      <c r="E86" s="10">
        <v>3</v>
      </c>
      <c r="F86" s="10"/>
      <c r="G86" s="10">
        <v>1</v>
      </c>
      <c r="H86" s="10">
        <v>1</v>
      </c>
      <c r="I86" s="10">
        <v>1</v>
      </c>
      <c r="J86" s="10"/>
      <c r="K86" s="10">
        <v>0</v>
      </c>
      <c r="L86" s="10">
        <v>4</v>
      </c>
      <c r="M86" s="10">
        <v>1</v>
      </c>
      <c r="N86" s="10"/>
      <c r="O86" s="10">
        <v>2</v>
      </c>
      <c r="P86" s="10">
        <v>2</v>
      </c>
      <c r="Q86" s="10">
        <v>0</v>
      </c>
    </row>
    <row r="87" spans="1:17" x14ac:dyDescent="0.25">
      <c r="A87" t="s">
        <v>118</v>
      </c>
      <c r="B87" t="s">
        <v>119</v>
      </c>
      <c r="C87" s="10">
        <v>4590</v>
      </c>
      <c r="D87" s="10">
        <v>6630</v>
      </c>
      <c r="E87" s="10">
        <v>2088</v>
      </c>
      <c r="F87" s="10"/>
      <c r="G87" s="10">
        <v>967</v>
      </c>
      <c r="H87" s="10">
        <v>1516</v>
      </c>
      <c r="I87" s="10">
        <v>1521</v>
      </c>
      <c r="J87" s="10"/>
      <c r="K87" s="10">
        <v>2151</v>
      </c>
      <c r="L87" s="10">
        <v>1386</v>
      </c>
      <c r="M87" s="10">
        <v>769</v>
      </c>
      <c r="N87" s="10"/>
      <c r="O87" s="10">
        <v>8182</v>
      </c>
      <c r="P87" s="10">
        <v>10375</v>
      </c>
      <c r="Q87" s="10">
        <v>3938</v>
      </c>
    </row>
    <row r="88" spans="1:17" x14ac:dyDescent="0.25">
      <c r="A88" t="s">
        <v>120</v>
      </c>
      <c r="B88" t="s">
        <v>121</v>
      </c>
      <c r="C88" s="10">
        <v>1732</v>
      </c>
      <c r="D88" s="10">
        <v>170</v>
      </c>
      <c r="E88" s="10">
        <v>148</v>
      </c>
      <c r="F88" s="10"/>
      <c r="G88" s="10">
        <v>787</v>
      </c>
      <c r="H88" s="10">
        <v>78</v>
      </c>
      <c r="I88" s="10">
        <v>81</v>
      </c>
      <c r="J88" s="10"/>
      <c r="K88" s="10">
        <v>1237</v>
      </c>
      <c r="L88" s="10">
        <v>129</v>
      </c>
      <c r="M88" s="10">
        <v>130</v>
      </c>
      <c r="N88" s="10"/>
      <c r="O88" s="10">
        <v>2374</v>
      </c>
      <c r="P88" s="10">
        <v>243</v>
      </c>
      <c r="Q88" s="10">
        <v>226</v>
      </c>
    </row>
    <row r="89" spans="1:17" x14ac:dyDescent="0.25">
      <c r="A89" t="s">
        <v>122</v>
      </c>
      <c r="B89" t="s">
        <v>123</v>
      </c>
      <c r="C89" s="10">
        <v>6566</v>
      </c>
      <c r="D89" s="10">
        <v>1550</v>
      </c>
      <c r="E89" s="10">
        <v>433</v>
      </c>
      <c r="F89" s="10"/>
      <c r="G89" s="10">
        <v>3641</v>
      </c>
      <c r="H89" s="10">
        <v>826</v>
      </c>
      <c r="I89" s="10">
        <v>535</v>
      </c>
      <c r="J89" s="10"/>
      <c r="K89" s="10">
        <v>4950</v>
      </c>
      <c r="L89" s="10">
        <v>1987</v>
      </c>
      <c r="M89" s="10">
        <v>809</v>
      </c>
      <c r="N89" s="10"/>
      <c r="O89" s="10">
        <v>13828</v>
      </c>
      <c r="P89" s="10">
        <v>6163</v>
      </c>
      <c r="Q89" s="10">
        <v>1894</v>
      </c>
    </row>
    <row r="90" spans="1:17" x14ac:dyDescent="0.25">
      <c r="A90" t="s">
        <v>124</v>
      </c>
      <c r="B90" t="s">
        <v>125</v>
      </c>
      <c r="C90" s="10">
        <v>7221</v>
      </c>
      <c r="D90" s="10">
        <v>877</v>
      </c>
      <c r="E90" s="10">
        <v>853</v>
      </c>
      <c r="F90" s="10"/>
      <c r="G90" s="10">
        <v>4594</v>
      </c>
      <c r="H90" s="10">
        <v>314</v>
      </c>
      <c r="I90" s="10">
        <v>481</v>
      </c>
      <c r="J90" s="10"/>
      <c r="K90" s="10">
        <v>7019</v>
      </c>
      <c r="L90" s="10">
        <v>523</v>
      </c>
      <c r="M90" s="10">
        <v>667</v>
      </c>
      <c r="N90" s="10"/>
      <c r="O90" s="10">
        <v>12689</v>
      </c>
      <c r="P90" s="10">
        <v>1356</v>
      </c>
      <c r="Q90" s="10">
        <v>1461</v>
      </c>
    </row>
    <row r="91" spans="1:17" x14ac:dyDescent="0.25">
      <c r="A91" t="s">
        <v>126</v>
      </c>
      <c r="B91" t="s">
        <v>127</v>
      </c>
      <c r="C91" s="10">
        <v>5</v>
      </c>
      <c r="D91" s="10">
        <v>2</v>
      </c>
      <c r="E91" s="10">
        <v>1</v>
      </c>
      <c r="F91" s="10"/>
      <c r="G91" s="10">
        <v>8</v>
      </c>
      <c r="H91" s="10">
        <v>0</v>
      </c>
      <c r="I91" s="10">
        <v>4</v>
      </c>
      <c r="J91" s="10"/>
      <c r="K91" s="10">
        <v>3</v>
      </c>
      <c r="L91" s="10">
        <v>1</v>
      </c>
      <c r="M91" s="10">
        <v>1</v>
      </c>
      <c r="N91" s="10"/>
      <c r="O91" s="10">
        <v>15</v>
      </c>
      <c r="P91" s="10">
        <v>4</v>
      </c>
      <c r="Q91" s="10">
        <v>3</v>
      </c>
    </row>
    <row r="92" spans="1:17" ht="15.75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B93" s="1" t="s">
        <v>162</v>
      </c>
      <c r="C93" s="10">
        <f>SUM(C20:C25)</f>
        <v>14731</v>
      </c>
      <c r="D93" s="10">
        <f t="shared" ref="D93:Q93" si="0">SUM(D20:D25)</f>
        <v>19629</v>
      </c>
      <c r="E93" s="10">
        <f t="shared" si="0"/>
        <v>19061</v>
      </c>
      <c r="F93" s="10"/>
      <c r="G93" s="10">
        <f t="shared" si="0"/>
        <v>11827</v>
      </c>
      <c r="H93" s="10">
        <f t="shared" si="0"/>
        <v>16010</v>
      </c>
      <c r="I93" s="10">
        <f t="shared" si="0"/>
        <v>16338</v>
      </c>
      <c r="J93" s="10"/>
      <c r="K93" s="10">
        <f t="shared" si="0"/>
        <v>16783</v>
      </c>
      <c r="L93" s="10">
        <f t="shared" si="0"/>
        <v>17327</v>
      </c>
      <c r="M93" s="10">
        <f t="shared" si="0"/>
        <v>16475</v>
      </c>
      <c r="N93" s="10"/>
      <c r="O93" s="10">
        <f t="shared" si="0"/>
        <v>14973</v>
      </c>
      <c r="P93" s="10">
        <f t="shared" si="0"/>
        <v>16640</v>
      </c>
      <c r="Q93" s="10">
        <f t="shared" si="0"/>
        <v>17382</v>
      </c>
    </row>
    <row r="94" spans="1:17" x14ac:dyDescent="0.25">
      <c r="B94" s="11" t="s">
        <v>163</v>
      </c>
      <c r="C94" s="11">
        <f>AVERAGE(C93:E93,G93:I93,K93:M93,O93:Q93)</f>
        <v>16431.333333333332</v>
      </c>
    </row>
    <row r="95" spans="1:17" x14ac:dyDescent="0.25">
      <c r="B95" s="1" t="s">
        <v>164</v>
      </c>
      <c r="C95" s="16">
        <f>$C$94/C93</f>
        <v>1.1154255198787137</v>
      </c>
      <c r="D95" s="16">
        <f t="shared" ref="D95:Q95" si="1">$C$94/D93</f>
        <v>0.8370947747380576</v>
      </c>
      <c r="E95" s="16">
        <f t="shared" si="1"/>
        <v>0.86203941730934008</v>
      </c>
      <c r="F95" s="16"/>
      <c r="G95" s="16">
        <f t="shared" si="1"/>
        <v>1.3893069530171076</v>
      </c>
      <c r="H95" s="16">
        <f t="shared" si="1"/>
        <v>1.0263168852800333</v>
      </c>
      <c r="I95" s="16">
        <f t="shared" si="1"/>
        <v>1.0057126535275636</v>
      </c>
      <c r="J95" s="16"/>
      <c r="K95" s="16">
        <f t="shared" si="1"/>
        <v>0.97904625712526561</v>
      </c>
      <c r="L95" s="16">
        <f t="shared" si="1"/>
        <v>0.9483080356284026</v>
      </c>
      <c r="M95" s="16">
        <f t="shared" si="1"/>
        <v>0.99734951947395034</v>
      </c>
      <c r="N95" s="16"/>
      <c r="O95" s="16">
        <f t="shared" si="1"/>
        <v>1.0973975377902445</v>
      </c>
      <c r="P95" s="16">
        <f t="shared" si="1"/>
        <v>0.98745993589743586</v>
      </c>
      <c r="Q95" s="16">
        <f t="shared" si="1"/>
        <v>0.94530740612894559</v>
      </c>
    </row>
  </sheetData>
  <mergeCells count="8">
    <mergeCell ref="C2:E2"/>
    <mergeCell ref="G2:I2"/>
    <mergeCell ref="K2:M2"/>
    <mergeCell ref="O2:Q2"/>
    <mergeCell ref="C4:E4"/>
    <mergeCell ref="G4:I4"/>
    <mergeCell ref="K4:M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zoomScaleNormal="100" workbookViewId="0">
      <pane ySplit="22" topLeftCell="A23" activePane="bottomLeft" state="frozen"/>
      <selection pane="bottomLeft" activeCell="T17" sqref="T17"/>
    </sheetView>
  </sheetViews>
  <sheetFormatPr defaultRowHeight="15" x14ac:dyDescent="0.25"/>
  <cols>
    <col min="2" max="2" width="29" customWidth="1"/>
    <col min="3" max="5" width="11.7109375" customWidth="1"/>
    <col min="6" max="6" width="5.7109375" customWidth="1"/>
    <col min="7" max="9" width="11.7109375" customWidth="1"/>
    <col min="10" max="10" width="5" customWidth="1"/>
    <col min="11" max="13" width="11.7109375" customWidth="1"/>
    <col min="14" max="14" width="4.85546875" customWidth="1"/>
    <col min="15" max="17" width="11.7109375" customWidth="1"/>
  </cols>
  <sheetData>
    <row r="2" spans="1:17" ht="18.75" x14ac:dyDescent="0.3">
      <c r="A2" s="2" t="s">
        <v>0</v>
      </c>
      <c r="B2" s="2"/>
      <c r="C2" s="21" t="s">
        <v>165</v>
      </c>
      <c r="D2" s="21"/>
      <c r="E2" s="21"/>
      <c r="F2" s="2"/>
      <c r="G2" s="22" t="s">
        <v>166</v>
      </c>
      <c r="H2" s="22"/>
      <c r="I2" s="22"/>
      <c r="J2" s="2"/>
      <c r="K2" s="23" t="s">
        <v>167</v>
      </c>
      <c r="L2" s="23"/>
      <c r="M2" s="23"/>
      <c r="N2" s="2"/>
      <c r="O2" s="24" t="s">
        <v>168</v>
      </c>
      <c r="P2" s="24"/>
      <c r="Q2" s="24"/>
    </row>
    <row r="3" spans="1:17" ht="15.75" thickBot="1" x14ac:dyDescent="0.3">
      <c r="A3" s="3" t="s">
        <v>156</v>
      </c>
      <c r="B3" s="4"/>
      <c r="C3" s="5" t="s">
        <v>157</v>
      </c>
      <c r="D3" s="6" t="s">
        <v>158</v>
      </c>
      <c r="E3" s="7" t="s">
        <v>159</v>
      </c>
      <c r="F3" s="8"/>
      <c r="G3" s="5" t="s">
        <v>157</v>
      </c>
      <c r="H3" s="6" t="s">
        <v>158</v>
      </c>
      <c r="I3" s="7" t="s">
        <v>159</v>
      </c>
      <c r="J3" s="8"/>
      <c r="K3" s="5" t="s">
        <v>157</v>
      </c>
      <c r="L3" s="6" t="s">
        <v>158</v>
      </c>
      <c r="M3" s="7" t="s">
        <v>159</v>
      </c>
      <c r="N3" s="8"/>
      <c r="O3" s="5" t="s">
        <v>157</v>
      </c>
      <c r="P3" s="6" t="s">
        <v>158</v>
      </c>
      <c r="Q3" s="7" t="s">
        <v>159</v>
      </c>
    </row>
    <row r="5" spans="1:17" x14ac:dyDescent="0.25">
      <c r="A5" t="s">
        <v>128</v>
      </c>
      <c r="B5" t="s">
        <v>129</v>
      </c>
      <c r="C5" s="17">
        <f>'Raw Data_vinc'!C20*'Raw Data_vinc'!C$95</f>
        <v>12006.440295974475</v>
      </c>
      <c r="D5" s="17">
        <f>'Raw Data_vinc'!D20*'Raw Data_vinc'!D$95</f>
        <v>12133.688759828145</v>
      </c>
      <c r="E5" s="17">
        <f>'Raw Data_vinc'!E20*'Raw Data_vinc'!E$95</f>
        <v>12024.587832047984</v>
      </c>
      <c r="F5" s="17"/>
      <c r="G5" s="17">
        <f>'Raw Data_vinc'!G20*'Raw Data_vinc'!G$95</f>
        <v>12455.136833798369</v>
      </c>
      <c r="H5" s="17">
        <f>'Raw Data_vinc'!H20*'Raw Data_vinc'!H$95</f>
        <v>11996.618072038309</v>
      </c>
      <c r="I5" s="17">
        <f>'Raw Data_vinc'!I20*'Raw Data_vinc'!I$95</f>
        <v>12018.266209654385</v>
      </c>
      <c r="J5" s="17"/>
      <c r="K5" s="17">
        <f>'Raw Data_vinc'!K20*'Raw Data_vinc'!K$95</f>
        <v>12017.792806212636</v>
      </c>
      <c r="L5" s="17">
        <f>'Raw Data_vinc'!L20*'Raw Data_vinc'!L$95</f>
        <v>12012.217887304976</v>
      </c>
      <c r="M5" s="17">
        <f>'Raw Data_vinc'!M20*'Raw Data_vinc'!M$95</f>
        <v>12034.019301972685</v>
      </c>
      <c r="N5" s="17"/>
      <c r="O5" s="17">
        <f>'Raw Data_vinc'!O20*'Raw Data_vinc'!O$95</f>
        <v>11973.704534829358</v>
      </c>
      <c r="P5" s="17">
        <f>'Raw Data_vinc'!P20*'Raw Data_vinc'!P$95</f>
        <v>12084.534695512821</v>
      </c>
      <c r="Q5" s="17">
        <f>'Raw Data_vinc'!Q20*'Raw Data_vinc'!Q$95</f>
        <v>11959.083994937291</v>
      </c>
    </row>
    <row r="6" spans="1:17" x14ac:dyDescent="0.25">
      <c r="A6" t="s">
        <v>130</v>
      </c>
      <c r="B6" t="s">
        <v>131</v>
      </c>
      <c r="C6" s="17">
        <f>'Raw Data_vinc'!C21*'Raw Data_vinc'!C$95</f>
        <v>3692.0584707985427</v>
      </c>
      <c r="D6" s="17">
        <f>'Raw Data_vinc'!D21*'Raw Data_vinc'!D$95</f>
        <v>3599.5075313736479</v>
      </c>
      <c r="E6" s="17">
        <f>'Raw Data_vinc'!E21*'Raw Data_vinc'!E$95</f>
        <v>3740.3890317052264</v>
      </c>
      <c r="F6" s="17"/>
      <c r="G6" s="17">
        <f>'Raw Data_vinc'!G21*'Raw Data_vinc'!G$95</f>
        <v>3294.0467856035621</v>
      </c>
      <c r="H6" s="17">
        <f>'Raw Data_vinc'!H21*'Raw Data_vinc'!H$95</f>
        <v>3752.2145325838019</v>
      </c>
      <c r="I6" s="17">
        <f>'Raw Data_vinc'!I21*'Raw Data_vinc'!I$95</f>
        <v>3726.1653813196231</v>
      </c>
      <c r="J6" s="17"/>
      <c r="K6" s="17">
        <f>'Raw Data_vinc'!K21*'Raw Data_vinc'!K$95</f>
        <v>3702.7529444477545</v>
      </c>
      <c r="L6" s="17">
        <f>'Raw Data_vinc'!L21*'Raw Data_vinc'!L$95</f>
        <v>3696.5047228795133</v>
      </c>
      <c r="M6" s="17">
        <f>'Raw Data_vinc'!M21*'Raw Data_vinc'!M$95</f>
        <v>3671.2435811836112</v>
      </c>
      <c r="N6" s="17"/>
      <c r="O6" s="17">
        <f>'Raw Data_vinc'!O21*'Raw Data_vinc'!O$95</f>
        <v>3755.2943743182168</v>
      </c>
      <c r="P6" s="17">
        <f>'Raw Data_vinc'!P21*'Raw Data_vinc'!P$95</f>
        <v>3652.6143028846154</v>
      </c>
      <c r="Q6" s="17">
        <f>'Raw Data_vinc'!Q21*'Raw Data_vinc'!Q$95</f>
        <v>3810.5341541057796</v>
      </c>
    </row>
    <row r="7" spans="1:17" x14ac:dyDescent="0.25">
      <c r="A7" t="s">
        <v>132</v>
      </c>
      <c r="B7" t="s">
        <v>133</v>
      </c>
      <c r="C7" s="17">
        <f>'Raw Data_vinc'!C22*'Raw Data_vinc'!C$95</f>
        <v>501.94148394542117</v>
      </c>
      <c r="D7" s="17">
        <f>'Raw Data_vinc'!D22*'Raw Data_vinc'!D$95</f>
        <v>491.37463277123982</v>
      </c>
      <c r="E7" s="17">
        <f>'Raw Data_vinc'!E22*'Raw Data_vinc'!E$95</f>
        <v>461.19108826049694</v>
      </c>
      <c r="F7" s="17"/>
      <c r="G7" s="17">
        <f>'Raw Data_vinc'!G22*'Raw Data_vinc'!G$95</f>
        <v>473.75367097883367</v>
      </c>
      <c r="H7" s="17">
        <f>'Raw Data_vinc'!H22*'Raw Data_vinc'!H$95</f>
        <v>487.50052050801582</v>
      </c>
      <c r="I7" s="17">
        <f>'Raw Data_vinc'!I22*'Raw Data_vinc'!I$95</f>
        <v>461.62210796915167</v>
      </c>
      <c r="J7" s="17"/>
      <c r="K7" s="17">
        <f>'Raw Data_vinc'!K22*'Raw Data_vinc'!K$95</f>
        <v>497.35549861963494</v>
      </c>
      <c r="L7" s="17">
        <f>'Raw Data_vinc'!L22*'Raw Data_vinc'!L$95</f>
        <v>506.396491025567</v>
      </c>
      <c r="M7" s="17">
        <f>'Raw Data_vinc'!M22*'Raw Data_vinc'!M$95</f>
        <v>531.58729387961557</v>
      </c>
      <c r="N7" s="17"/>
      <c r="O7" s="17">
        <f>'Raw Data_vinc'!O22*'Raw Data_vinc'!O$95</f>
        <v>497.12108461898077</v>
      </c>
      <c r="P7" s="17">
        <f>'Raw Data_vinc'!P22*'Raw Data_vinc'!P$95</f>
        <v>493.72996794871796</v>
      </c>
      <c r="Q7" s="17">
        <f>'Raw Data_vinc'!Q22*'Raw Data_vinc'!Q$95</f>
        <v>469.81778084608595</v>
      </c>
    </row>
    <row r="8" spans="1:17" x14ac:dyDescent="0.25">
      <c r="A8" t="s">
        <v>134</v>
      </c>
      <c r="B8" t="s">
        <v>135</v>
      </c>
      <c r="C8" s="17">
        <f>'Raw Data_vinc'!C23*'Raw Data_vinc'!C$95</f>
        <v>118.23510510714365</v>
      </c>
      <c r="D8" s="17">
        <f>'Raw Data_vinc'!D23*'Raw Data_vinc'!D$95</f>
        <v>96.26589909487663</v>
      </c>
      <c r="E8" s="17">
        <f>'Raw Data_vinc'!E23*'Raw Data_vinc'!E$95</f>
        <v>103.44473007712081</v>
      </c>
      <c r="F8" s="17"/>
      <c r="G8" s="17">
        <f>'Raw Data_vinc'!G23*'Raw Data_vinc'!G$95</f>
        <v>88.915644993094887</v>
      </c>
      <c r="H8" s="17">
        <f>'Raw Data_vinc'!H23*'Raw Data_vinc'!H$95</f>
        <v>100.57905475744326</v>
      </c>
      <c r="I8" s="17">
        <f>'Raw Data_vinc'!I23*'Raw Data_vinc'!I$95</f>
        <v>111.63410454155955</v>
      </c>
      <c r="J8" s="17"/>
      <c r="K8" s="17">
        <f>'Raw Data_vinc'!K23*'Raw Data_vinc'!K$95</f>
        <v>112.59031956940555</v>
      </c>
      <c r="L8" s="17">
        <f>'Raw Data_vinc'!L23*'Raw Data_vinc'!L$95</f>
        <v>108.1071160616379</v>
      </c>
      <c r="M8" s="17">
        <f>'Raw Data_vinc'!M23*'Raw Data_vinc'!M$95</f>
        <v>101.72965098634293</v>
      </c>
      <c r="N8" s="17"/>
      <c r="O8" s="17">
        <f>'Raw Data_vinc'!O23*'Raw Data_vinc'!O$95</f>
        <v>97.668380863331762</v>
      </c>
      <c r="P8" s="17">
        <f>'Raw Data_vinc'!P23*'Raw Data_vinc'!P$95</f>
        <v>87.883934294871793</v>
      </c>
      <c r="Q8" s="17">
        <f>'Raw Data_vinc'!Q23*'Raw Data_vinc'!Q$95</f>
        <v>84.132359145476158</v>
      </c>
    </row>
    <row r="9" spans="1:17" x14ac:dyDescent="0.25">
      <c r="A9" t="s">
        <v>136</v>
      </c>
      <c r="B9" t="s">
        <v>137</v>
      </c>
      <c r="C9" s="17">
        <f>'Raw Data_vinc'!C24*'Raw Data_vinc'!C$95</f>
        <v>98.157445749326811</v>
      </c>
      <c r="D9" s="17">
        <f>'Raw Data_vinc'!D24*'Raw Data_vinc'!D$95</f>
        <v>88.732046122234109</v>
      </c>
      <c r="E9" s="17">
        <f>'Raw Data_vinc'!E24*'Raw Data_vinc'!E$95</f>
        <v>82.755784061696644</v>
      </c>
      <c r="F9" s="17"/>
      <c r="G9" s="17">
        <f>'Raw Data_vinc'!G24*'Raw Data_vinc'!G$95</f>
        <v>98.640793664214641</v>
      </c>
      <c r="H9" s="17">
        <f>'Raw Data_vinc'!H24*'Raw Data_vinc'!H$95</f>
        <v>84.157984592962734</v>
      </c>
      <c r="I9" s="17">
        <f>'Raw Data_vinc'!I24*'Raw Data_vinc'!I$95</f>
        <v>93.531276778063415</v>
      </c>
      <c r="J9" s="17"/>
      <c r="K9" s="17">
        <f>'Raw Data_vinc'!K24*'Raw Data_vinc'!K$95</f>
        <v>87.135116884148644</v>
      </c>
      <c r="L9" s="17">
        <f>'Raw Data_vinc'!L24*'Raw Data_vinc'!L$95</f>
        <v>86.29603124218464</v>
      </c>
      <c r="M9" s="17">
        <f>'Raw Data_vinc'!M24*'Raw Data_vinc'!M$95</f>
        <v>74.801213960546278</v>
      </c>
      <c r="N9" s="17"/>
      <c r="O9" s="17">
        <f>'Raw Data_vinc'!O24*'Raw Data_vinc'!O$95</f>
        <v>92.181393174380545</v>
      </c>
      <c r="P9" s="17">
        <f>'Raw Data_vinc'!P24*'Raw Data_vinc'!P$95</f>
        <v>90.846314102564094</v>
      </c>
      <c r="Q9" s="17">
        <f>'Raw Data_vinc'!Q24*'Raw Data_vinc'!Q$95</f>
        <v>83.187051739347211</v>
      </c>
    </row>
    <row r="10" spans="1:17" x14ac:dyDescent="0.25">
      <c r="A10" t="s">
        <v>138</v>
      </c>
      <c r="B10" t="s">
        <v>139</v>
      </c>
      <c r="C10" s="17">
        <f>'Raw Data_vinc'!C25*'Raw Data_vinc'!C$95</f>
        <v>14.500531758423278</v>
      </c>
      <c r="D10" s="17">
        <f>'Raw Data_vinc'!D25*'Raw Data_vinc'!D$95</f>
        <v>21.764464143189496</v>
      </c>
      <c r="E10" s="17">
        <f>'Raw Data_vinc'!E25*'Raw Data_vinc'!E$95</f>
        <v>18.964867180805481</v>
      </c>
      <c r="F10" s="17"/>
      <c r="G10" s="17">
        <f>'Raw Data_vinc'!G25*'Raw Data_vinc'!G$95</f>
        <v>20.839604295256613</v>
      </c>
      <c r="H10" s="17">
        <f>'Raw Data_vinc'!H25*'Raw Data_vinc'!H$95</f>
        <v>10.263168852800334</v>
      </c>
      <c r="I10" s="17">
        <f>'Raw Data_vinc'!I25*'Raw Data_vinc'!I$95</f>
        <v>20.114253070551271</v>
      </c>
      <c r="J10" s="17"/>
      <c r="K10" s="17">
        <f>'Raw Data_vinc'!K25*'Raw Data_vinc'!K$95</f>
        <v>13.706647599753719</v>
      </c>
      <c r="L10" s="17">
        <f>'Raw Data_vinc'!L25*'Raw Data_vinc'!L$95</f>
        <v>21.81108481945326</v>
      </c>
      <c r="M10" s="17">
        <f>'Raw Data_vinc'!M25*'Raw Data_vinc'!M$95</f>
        <v>17.952291350531105</v>
      </c>
      <c r="N10" s="17"/>
      <c r="O10" s="17">
        <f>'Raw Data_vinc'!O25*'Raw Data_vinc'!O$95</f>
        <v>15.363565529063424</v>
      </c>
      <c r="P10" s="17">
        <f>'Raw Data_vinc'!P25*'Raw Data_vinc'!P$95</f>
        <v>21.72411858974359</v>
      </c>
      <c r="Q10" s="17">
        <f>'Raw Data_vinc'!Q25*'Raw Data_vinc'!Q$95</f>
        <v>24.577992559352584</v>
      </c>
    </row>
    <row r="11" spans="1:17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5">
      <c r="A12" t="s">
        <v>140</v>
      </c>
      <c r="B12" t="s">
        <v>141</v>
      </c>
      <c r="C12" s="17">
        <f>'Raw Data_vinc'!C27*'Raw Data_vinc'!C$95</f>
        <v>2.2308510397574275</v>
      </c>
      <c r="D12" s="17">
        <f>'Raw Data_vinc'!D27*'Raw Data_vinc'!D$95</f>
        <v>0.8370947747380576</v>
      </c>
      <c r="E12" s="17">
        <f>'Raw Data_vinc'!E27*'Raw Data_vinc'!E$95</f>
        <v>1.7240788346186802</v>
      </c>
      <c r="F12" s="17"/>
      <c r="G12" s="17">
        <f>'Raw Data_vinc'!G27*'Raw Data_vinc'!G$95</f>
        <v>4.167920859051323</v>
      </c>
      <c r="H12" s="17">
        <f>'Raw Data_vinc'!H27*'Raw Data_vinc'!H$95</f>
        <v>0</v>
      </c>
      <c r="I12" s="17">
        <f>'Raw Data_vinc'!I27*'Raw Data_vinc'!I$95</f>
        <v>1.0057126535275636</v>
      </c>
      <c r="J12" s="17"/>
      <c r="K12" s="17">
        <f>'Raw Data_vinc'!K27*'Raw Data_vinc'!K$95</f>
        <v>2.937138771375797</v>
      </c>
      <c r="L12" s="17">
        <f>'Raw Data_vinc'!L27*'Raw Data_vinc'!L$95</f>
        <v>0</v>
      </c>
      <c r="M12" s="17">
        <f>'Raw Data_vinc'!M27*'Raw Data_vinc'!M$95</f>
        <v>2.992048558421851</v>
      </c>
      <c r="N12" s="17"/>
      <c r="O12" s="17">
        <f>'Raw Data_vinc'!O27*'Raw Data_vinc'!O$95</f>
        <v>0</v>
      </c>
      <c r="P12" s="17">
        <f>'Raw Data_vinc'!P27*'Raw Data_vinc'!P$95</f>
        <v>1.9749198717948717</v>
      </c>
      <c r="Q12" s="17">
        <f>'Raw Data_vinc'!Q27*'Raw Data_vinc'!Q$95</f>
        <v>0.94530740612894559</v>
      </c>
    </row>
    <row r="13" spans="1:17" x14ac:dyDescent="0.25">
      <c r="A13" t="s">
        <v>142</v>
      </c>
      <c r="B13" t="s">
        <v>143</v>
      </c>
      <c r="C13" s="17">
        <f>'Raw Data_vinc'!C28*'Raw Data_vinc'!C$95</f>
        <v>5.5771275993935685</v>
      </c>
      <c r="D13" s="17">
        <f>'Raw Data_vinc'!D28*'Raw Data_vinc'!D$95</f>
        <v>0.8370947747380576</v>
      </c>
      <c r="E13" s="17">
        <f>'Raw Data_vinc'!E28*'Raw Data_vinc'!E$95</f>
        <v>2.5861182519280201</v>
      </c>
      <c r="F13" s="17"/>
      <c r="G13" s="17">
        <f>'Raw Data_vinc'!G28*'Raw Data_vinc'!G$95</f>
        <v>9.7251486711197526</v>
      </c>
      <c r="H13" s="17">
        <f>'Raw Data_vinc'!H28*'Raw Data_vinc'!H$95</f>
        <v>1.0263168852800333</v>
      </c>
      <c r="I13" s="17">
        <f>'Raw Data_vinc'!I28*'Raw Data_vinc'!I$95</f>
        <v>2.0114253070551271</v>
      </c>
      <c r="J13" s="17"/>
      <c r="K13" s="17">
        <f>'Raw Data_vinc'!K28*'Raw Data_vinc'!K$95</f>
        <v>3.9161850285010624</v>
      </c>
      <c r="L13" s="17">
        <f>'Raw Data_vinc'!L28*'Raw Data_vinc'!L$95</f>
        <v>1.8966160712568052</v>
      </c>
      <c r="M13" s="17">
        <f>'Raw Data_vinc'!M28*'Raw Data_vinc'!M$95</f>
        <v>2.992048558421851</v>
      </c>
      <c r="N13" s="17"/>
      <c r="O13" s="17">
        <f>'Raw Data_vinc'!O28*'Raw Data_vinc'!O$95</f>
        <v>13.168770453482935</v>
      </c>
      <c r="P13" s="17">
        <f>'Raw Data_vinc'!P28*'Raw Data_vinc'!P$95</f>
        <v>1.9749198717948717</v>
      </c>
      <c r="Q13" s="17">
        <f>'Raw Data_vinc'!Q28*'Raw Data_vinc'!Q$95</f>
        <v>0.94530740612894559</v>
      </c>
    </row>
    <row r="14" spans="1:17" x14ac:dyDescent="0.25">
      <c r="A14" t="s">
        <v>144</v>
      </c>
      <c r="B14" t="s">
        <v>145</v>
      </c>
      <c r="C14" s="17">
        <f>'Raw Data_vinc'!C29*'Raw Data_vinc'!C$95</f>
        <v>3.3462765596361415</v>
      </c>
      <c r="D14" s="17">
        <f>'Raw Data_vinc'!D29*'Raw Data_vinc'!D$95</f>
        <v>2.5112843242141727</v>
      </c>
      <c r="E14" s="17">
        <f>'Raw Data_vinc'!E29*'Raw Data_vinc'!E$95</f>
        <v>0</v>
      </c>
      <c r="F14" s="17"/>
      <c r="G14" s="17">
        <f>'Raw Data_vinc'!G29*'Raw Data_vinc'!G$95</f>
        <v>6.9465347650855378</v>
      </c>
      <c r="H14" s="17">
        <f>'Raw Data_vinc'!H29*'Raw Data_vinc'!H$95</f>
        <v>0</v>
      </c>
      <c r="I14" s="17">
        <f>'Raw Data_vinc'!I29*'Raw Data_vinc'!I$95</f>
        <v>1.0057126535275636</v>
      </c>
      <c r="J14" s="17"/>
      <c r="K14" s="17">
        <f>'Raw Data_vinc'!K29*'Raw Data_vinc'!K$95</f>
        <v>0.97904625712526561</v>
      </c>
      <c r="L14" s="17">
        <f>'Raw Data_vinc'!L29*'Raw Data_vinc'!L$95</f>
        <v>2.844924106885208</v>
      </c>
      <c r="M14" s="17">
        <f>'Raw Data_vinc'!M29*'Raw Data_vinc'!M$95</f>
        <v>2.992048558421851</v>
      </c>
      <c r="N14" s="17"/>
      <c r="O14" s="17">
        <f>'Raw Data_vinc'!O29*'Raw Data_vinc'!O$95</f>
        <v>5.4869876889512224</v>
      </c>
      <c r="P14" s="17">
        <f>'Raw Data_vinc'!P29*'Raw Data_vinc'!P$95</f>
        <v>5.9247596153846152</v>
      </c>
      <c r="Q14" s="17">
        <f>'Raw Data_vinc'!Q29*'Raw Data_vinc'!Q$95</f>
        <v>1.8906148122578912</v>
      </c>
    </row>
    <row r="15" spans="1:17" x14ac:dyDescent="0.25">
      <c r="A15" t="s">
        <v>146</v>
      </c>
      <c r="B15" t="s">
        <v>147</v>
      </c>
      <c r="C15" s="17">
        <f>'Raw Data_vinc'!C30*'Raw Data_vinc'!C$95</f>
        <v>2.2308510397574275</v>
      </c>
      <c r="D15" s="17">
        <f>'Raw Data_vinc'!D30*'Raw Data_vinc'!D$95</f>
        <v>0.8370947747380576</v>
      </c>
      <c r="E15" s="17">
        <f>'Raw Data_vinc'!E30*'Raw Data_vinc'!E$95</f>
        <v>1.7240788346186802</v>
      </c>
      <c r="F15" s="17"/>
      <c r="G15" s="17">
        <f>'Raw Data_vinc'!G30*'Raw Data_vinc'!G$95</f>
        <v>12.503762577153969</v>
      </c>
      <c r="H15" s="17">
        <f>'Raw Data_vinc'!H30*'Raw Data_vinc'!H$95</f>
        <v>3.0789506558400999</v>
      </c>
      <c r="I15" s="17">
        <f>'Raw Data_vinc'!I30*'Raw Data_vinc'!I$95</f>
        <v>1.0057126535275636</v>
      </c>
      <c r="J15" s="17"/>
      <c r="K15" s="17">
        <f>'Raw Data_vinc'!K30*'Raw Data_vinc'!K$95</f>
        <v>1.9580925142505312</v>
      </c>
      <c r="L15" s="17">
        <f>'Raw Data_vinc'!L30*'Raw Data_vinc'!L$95</f>
        <v>0.9483080356284026</v>
      </c>
      <c r="M15" s="17">
        <f>'Raw Data_vinc'!M30*'Raw Data_vinc'!M$95</f>
        <v>0</v>
      </c>
      <c r="N15" s="17"/>
      <c r="O15" s="17">
        <f>'Raw Data_vinc'!O30*'Raw Data_vinc'!O$95</f>
        <v>5.4869876889512224</v>
      </c>
      <c r="P15" s="17">
        <f>'Raw Data_vinc'!P30*'Raw Data_vinc'!P$95</f>
        <v>4.9372996794871788</v>
      </c>
      <c r="Q15" s="17">
        <f>'Raw Data_vinc'!Q30*'Raw Data_vinc'!Q$95</f>
        <v>1.8906148122578912</v>
      </c>
    </row>
    <row r="16" spans="1:17" x14ac:dyDescent="0.25">
      <c r="A16" t="s">
        <v>148</v>
      </c>
      <c r="B16" t="s">
        <v>149</v>
      </c>
      <c r="C16" s="17">
        <f>'Raw Data_vinc'!C31*'Raw Data_vinc'!C$95</f>
        <v>4.461702079514855</v>
      </c>
      <c r="D16" s="17">
        <f>'Raw Data_vinc'!D31*'Raw Data_vinc'!D$95</f>
        <v>4.1854738736902881</v>
      </c>
      <c r="E16" s="17">
        <f>'Raw Data_vinc'!E31*'Raw Data_vinc'!E$95</f>
        <v>0.86203941730934008</v>
      </c>
      <c r="F16" s="17"/>
      <c r="G16" s="17">
        <f>'Raw Data_vinc'!G31*'Raw Data_vinc'!G$95</f>
        <v>5.5572278120684304</v>
      </c>
      <c r="H16" s="17">
        <f>'Raw Data_vinc'!H31*'Raw Data_vinc'!H$95</f>
        <v>0</v>
      </c>
      <c r="I16" s="17">
        <f>'Raw Data_vinc'!I31*'Raw Data_vinc'!I$95</f>
        <v>2.0114253070551271</v>
      </c>
      <c r="J16" s="17"/>
      <c r="K16" s="17">
        <f>'Raw Data_vinc'!K31*'Raw Data_vinc'!K$95</f>
        <v>0.97904625712526561</v>
      </c>
      <c r="L16" s="17">
        <f>'Raw Data_vinc'!L31*'Raw Data_vinc'!L$95</f>
        <v>0.9483080356284026</v>
      </c>
      <c r="M16" s="17">
        <f>'Raw Data_vinc'!M31*'Raw Data_vinc'!M$95</f>
        <v>0</v>
      </c>
      <c r="N16" s="17"/>
      <c r="O16" s="17">
        <f>'Raw Data_vinc'!O31*'Raw Data_vinc'!O$95</f>
        <v>7.6817827645317118</v>
      </c>
      <c r="P16" s="17">
        <f>'Raw Data_vinc'!P31*'Raw Data_vinc'!P$95</f>
        <v>2.9623798076923076</v>
      </c>
      <c r="Q16" s="17">
        <f>'Raw Data_vinc'!Q31*'Raw Data_vinc'!Q$95</f>
        <v>1.8906148122578912</v>
      </c>
    </row>
    <row r="17" spans="1:17" x14ac:dyDescent="0.25">
      <c r="A17" t="s">
        <v>150</v>
      </c>
      <c r="B17" t="s">
        <v>151</v>
      </c>
      <c r="C17" s="17">
        <f>'Raw Data_vinc'!C32*'Raw Data_vinc'!C$95</f>
        <v>3.3462765596361415</v>
      </c>
      <c r="D17" s="17">
        <f>'Raw Data_vinc'!D32*'Raw Data_vinc'!D$95</f>
        <v>0.8370947747380576</v>
      </c>
      <c r="E17" s="17">
        <f>'Raw Data_vinc'!E32*'Raw Data_vinc'!E$95</f>
        <v>2.5861182519280201</v>
      </c>
      <c r="F17" s="17"/>
      <c r="G17" s="17">
        <f>'Raw Data_vinc'!G32*'Raw Data_vinc'!G$95</f>
        <v>5.5572278120684304</v>
      </c>
      <c r="H17" s="17">
        <f>'Raw Data_vinc'!H32*'Raw Data_vinc'!H$95</f>
        <v>0</v>
      </c>
      <c r="I17" s="17">
        <f>'Raw Data_vinc'!I32*'Raw Data_vinc'!I$95</f>
        <v>3.0171379605826907</v>
      </c>
      <c r="J17" s="17"/>
      <c r="K17" s="17">
        <f>'Raw Data_vinc'!K32*'Raw Data_vinc'!K$95</f>
        <v>1.9580925142505312</v>
      </c>
      <c r="L17" s="17">
        <f>'Raw Data_vinc'!L32*'Raw Data_vinc'!L$95</f>
        <v>1.8966160712568052</v>
      </c>
      <c r="M17" s="17">
        <f>'Raw Data_vinc'!M32*'Raw Data_vinc'!M$95</f>
        <v>1.9946990389479007</v>
      </c>
      <c r="N17" s="17"/>
      <c r="O17" s="17">
        <f>'Raw Data_vinc'!O32*'Raw Data_vinc'!O$95</f>
        <v>2.194795075580489</v>
      </c>
      <c r="P17" s="17">
        <f>'Raw Data_vinc'!P32*'Raw Data_vinc'!P$95</f>
        <v>0.98745993589743586</v>
      </c>
      <c r="Q17" s="17">
        <f>'Raw Data_vinc'!Q32*'Raw Data_vinc'!Q$95</f>
        <v>0</v>
      </c>
    </row>
    <row r="18" spans="1:17" x14ac:dyDescent="0.25">
      <c r="A18" t="s">
        <v>152</v>
      </c>
      <c r="B18" t="s">
        <v>153</v>
      </c>
      <c r="C18" s="17">
        <f>'Raw Data_vinc'!C33*'Raw Data_vinc'!C$95</f>
        <v>1.1154255198787137</v>
      </c>
      <c r="D18" s="17">
        <f>'Raw Data_vinc'!D33*'Raw Data_vinc'!D$95</f>
        <v>1.6741895494761152</v>
      </c>
      <c r="E18" s="17">
        <f>'Raw Data_vinc'!E33*'Raw Data_vinc'!E$95</f>
        <v>2.5861182519280201</v>
      </c>
      <c r="F18" s="17"/>
      <c r="G18" s="17">
        <f>'Raw Data_vinc'!G33*'Raw Data_vinc'!G$95</f>
        <v>1.3893069530171076</v>
      </c>
      <c r="H18" s="17">
        <f>'Raw Data_vinc'!H33*'Raw Data_vinc'!H$95</f>
        <v>1.0263168852800333</v>
      </c>
      <c r="I18" s="17">
        <f>'Raw Data_vinc'!I33*'Raw Data_vinc'!I$95</f>
        <v>0</v>
      </c>
      <c r="J18" s="17"/>
      <c r="K18" s="17">
        <f>'Raw Data_vinc'!K33*'Raw Data_vinc'!K$95</f>
        <v>0</v>
      </c>
      <c r="L18" s="17">
        <f>'Raw Data_vinc'!L33*'Raw Data_vinc'!L$95</f>
        <v>0</v>
      </c>
      <c r="M18" s="17">
        <f>'Raw Data_vinc'!M33*'Raw Data_vinc'!M$95</f>
        <v>0.99734951947395034</v>
      </c>
      <c r="N18" s="17"/>
      <c r="O18" s="17">
        <f>'Raw Data_vinc'!O33*'Raw Data_vinc'!O$95</f>
        <v>3.2921926133707338</v>
      </c>
      <c r="P18" s="17">
        <f>'Raw Data_vinc'!P33*'Raw Data_vinc'!P$95</f>
        <v>2.9623798076923076</v>
      </c>
      <c r="Q18" s="17">
        <f>'Raw Data_vinc'!Q33*'Raw Data_vinc'!Q$95</f>
        <v>0</v>
      </c>
    </row>
    <row r="19" spans="1:17" x14ac:dyDescent="0.25">
      <c r="A19" t="s">
        <v>154</v>
      </c>
      <c r="B19" t="s">
        <v>155</v>
      </c>
      <c r="C19" s="17">
        <f>'Raw Data_vinc'!C34*'Raw Data_vinc'!C$95</f>
        <v>4.461702079514855</v>
      </c>
      <c r="D19" s="17">
        <f>'Raw Data_vinc'!D34*'Raw Data_vinc'!D$95</f>
        <v>1.6741895494761152</v>
      </c>
      <c r="E19" s="17">
        <f>'Raw Data_vinc'!E34*'Raw Data_vinc'!E$95</f>
        <v>0.86203941730934008</v>
      </c>
      <c r="F19" s="17"/>
      <c r="G19" s="17">
        <f>'Raw Data_vinc'!G34*'Raw Data_vinc'!G$95</f>
        <v>15.282376483188184</v>
      </c>
      <c r="H19" s="17">
        <f>'Raw Data_vinc'!H34*'Raw Data_vinc'!H$95</f>
        <v>1.0263168852800333</v>
      </c>
      <c r="I19" s="17">
        <f>'Raw Data_vinc'!I34*'Raw Data_vinc'!I$95</f>
        <v>4.0228506141102542</v>
      </c>
      <c r="J19" s="17"/>
      <c r="K19" s="17">
        <f>'Raw Data_vinc'!K34*'Raw Data_vinc'!K$95</f>
        <v>0.97904625712526561</v>
      </c>
      <c r="L19" s="17">
        <f>'Raw Data_vinc'!L34*'Raw Data_vinc'!L$95</f>
        <v>0.9483080356284026</v>
      </c>
      <c r="M19" s="17">
        <f>'Raw Data_vinc'!M34*'Raw Data_vinc'!M$95</f>
        <v>3.9893980778958014</v>
      </c>
      <c r="N19" s="17"/>
      <c r="O19" s="17">
        <f>'Raw Data_vinc'!O34*'Raw Data_vinc'!O$95</f>
        <v>7.6817827645317118</v>
      </c>
      <c r="P19" s="17">
        <f>'Raw Data_vinc'!P34*'Raw Data_vinc'!P$95</f>
        <v>1.9749198717948717</v>
      </c>
      <c r="Q19" s="17">
        <f>'Raw Data_vinc'!Q34*'Raw Data_vinc'!Q$95</f>
        <v>0.94530740612894559</v>
      </c>
    </row>
    <row r="21" spans="1:17" x14ac:dyDescent="0.25">
      <c r="B21" s="14" t="s">
        <v>160</v>
      </c>
      <c r="C21" s="18">
        <f>AVERAGE(C12:C19)+2*STDEV(C12:C19)</f>
        <v>6.2671462035959564</v>
      </c>
      <c r="D21" s="18">
        <f t="shared" ref="D21:Q21" si="0">AVERAGE(D12:D19)+2*STDEV(D12:D19)</f>
        <v>4.0418511163285391</v>
      </c>
      <c r="E21" s="18">
        <f t="shared" si="0"/>
        <v>3.5576222385918772</v>
      </c>
      <c r="F21" s="18"/>
      <c r="G21" s="18">
        <f t="shared" si="0"/>
        <v>16.796770755240459</v>
      </c>
      <c r="H21" s="18">
        <f t="shared" si="0"/>
        <v>2.8944154704698324</v>
      </c>
      <c r="I21" s="18">
        <f t="shared" si="0"/>
        <v>4.3381211933156134</v>
      </c>
      <c r="J21" s="18"/>
      <c r="K21" s="18">
        <f t="shared" si="0"/>
        <v>4.2230962316862586</v>
      </c>
      <c r="L21" s="18">
        <f t="shared" si="0"/>
        <v>3.1485691896397916</v>
      </c>
      <c r="M21" s="18">
        <f t="shared" si="0"/>
        <v>5.0104005232197224</v>
      </c>
      <c r="N21" s="18"/>
      <c r="O21" s="18">
        <f t="shared" si="0"/>
        <v>13.704338957943438</v>
      </c>
      <c r="P21" s="18">
        <f t="shared" si="0"/>
        <v>6.3006036724829713</v>
      </c>
      <c r="Q21" s="18">
        <f t="shared" si="0"/>
        <v>2.6412323019895769</v>
      </c>
    </row>
    <row r="22" spans="1:17" x14ac:dyDescent="0.25">
      <c r="B22" s="15" t="s">
        <v>161</v>
      </c>
    </row>
    <row r="24" spans="1:17" x14ac:dyDescent="0.25">
      <c r="A24" t="s">
        <v>16</v>
      </c>
      <c r="B24" t="s">
        <v>17</v>
      </c>
      <c r="C24" s="17">
        <f>'Raw Data_vinc'!C36*'Raw Data_vinc'!C$95</f>
        <v>16.731382798180707</v>
      </c>
      <c r="D24" s="17">
        <f>'Raw Data_vinc'!D36*'Raw Data_vinc'!D$95</f>
        <v>7.5338529726425181</v>
      </c>
      <c r="E24" s="17">
        <f>'Raw Data_vinc'!E36*'Raw Data_vinc'!E$95</f>
        <v>2.5861182519280201</v>
      </c>
      <c r="F24" s="17"/>
      <c r="G24" s="17">
        <f>'Raw Data_vinc'!G36*'Raw Data_vinc'!G$95</f>
        <v>2.7786139060342152</v>
      </c>
      <c r="H24" s="17">
        <f>'Raw Data_vinc'!H36*'Raw Data_vinc'!H$95</f>
        <v>3.0789506558400999</v>
      </c>
      <c r="I24" s="17">
        <f>'Raw Data_vinc'!I36*'Raw Data_vinc'!I$95</f>
        <v>0</v>
      </c>
      <c r="J24" s="17"/>
      <c r="K24" s="17">
        <f>'Raw Data_vinc'!K36*'Raw Data_vinc'!K$95</f>
        <v>1.9580925142505312</v>
      </c>
      <c r="L24" s="17">
        <f>'Raw Data_vinc'!L36*'Raw Data_vinc'!L$95</f>
        <v>1.8966160712568052</v>
      </c>
      <c r="M24" s="17">
        <f>'Raw Data_vinc'!M36*'Raw Data_vinc'!M$95</f>
        <v>2.992048558421851</v>
      </c>
      <c r="N24" s="17"/>
      <c r="O24" s="17">
        <f>'Raw Data_vinc'!O36*'Raw Data_vinc'!O$95</f>
        <v>5.4869876889512224</v>
      </c>
      <c r="P24" s="17">
        <f>'Raw Data_vinc'!P36*'Raw Data_vinc'!P$95</f>
        <v>1.9749198717948717</v>
      </c>
      <c r="Q24" s="17">
        <f>'Raw Data_vinc'!Q36*'Raw Data_vinc'!Q$95</f>
        <v>1.8906148122578912</v>
      </c>
    </row>
    <row r="25" spans="1:17" x14ac:dyDescent="0.25">
      <c r="A25" t="s">
        <v>18</v>
      </c>
      <c r="B25" t="s">
        <v>19</v>
      </c>
      <c r="C25" s="17">
        <f>'Raw Data_vinc'!C37*'Raw Data_vinc'!C$95</f>
        <v>12.269680718665851</v>
      </c>
      <c r="D25" s="17">
        <f>'Raw Data_vinc'!D37*'Raw Data_vinc'!D$95</f>
        <v>0.8370947747380576</v>
      </c>
      <c r="E25" s="17">
        <f>'Raw Data_vinc'!E37*'Raw Data_vinc'!E$95</f>
        <v>0</v>
      </c>
      <c r="F25" s="17"/>
      <c r="G25" s="17">
        <f>'Raw Data_vinc'!G37*'Raw Data_vinc'!G$95</f>
        <v>122.25901186550547</v>
      </c>
      <c r="H25" s="17">
        <f>'Raw Data_vinc'!H37*'Raw Data_vinc'!H$95</f>
        <v>4.1052675411201331</v>
      </c>
      <c r="I25" s="17">
        <f>'Raw Data_vinc'!I37*'Raw Data_vinc'!I$95</f>
        <v>7.0399885746929449</v>
      </c>
      <c r="J25" s="17"/>
      <c r="K25" s="17">
        <f>'Raw Data_vinc'!K37*'Raw Data_vinc'!K$95</f>
        <v>123.35982839778346</v>
      </c>
      <c r="L25" s="17">
        <f>'Raw Data_vinc'!L37*'Raw Data_vinc'!L$95</f>
        <v>2.844924106885208</v>
      </c>
      <c r="M25" s="17">
        <f>'Raw Data_vinc'!M37*'Raw Data_vinc'!M$95</f>
        <v>8.9761456752655526</v>
      </c>
      <c r="N25" s="17"/>
      <c r="O25" s="17">
        <f>'Raw Data_vinc'!O37*'Raw Data_vinc'!O$95</f>
        <v>166.80442574411717</v>
      </c>
      <c r="P25" s="17">
        <f>'Raw Data_vinc'!P37*'Raw Data_vinc'!P$95</f>
        <v>15.799358974358974</v>
      </c>
      <c r="Q25" s="17">
        <f>'Raw Data_vinc'!Q37*'Raw Data_vinc'!Q$95</f>
        <v>4.7265370306447281</v>
      </c>
    </row>
    <row r="26" spans="1:17" x14ac:dyDescent="0.25">
      <c r="A26" t="s">
        <v>20</v>
      </c>
      <c r="B26" t="s">
        <v>21</v>
      </c>
      <c r="C26" s="17">
        <f>'Raw Data_vinc'!C38*'Raw Data_vinc'!C$95</f>
        <v>4535.3201638268501</v>
      </c>
      <c r="D26" s="17">
        <f>'Raw Data_vinc'!D38*'Raw Data_vinc'!D$95</f>
        <v>554.99383565133223</v>
      </c>
      <c r="E26" s="17">
        <f>'Raw Data_vinc'!E38*'Raw Data_vinc'!E$95</f>
        <v>531.0162810625535</v>
      </c>
      <c r="F26" s="17"/>
      <c r="G26" s="17">
        <f>'Raw Data_vinc'!G38*'Raw Data_vinc'!G$95</f>
        <v>2985.6206420337644</v>
      </c>
      <c r="H26" s="17">
        <f>'Raw Data_vinc'!H38*'Raw Data_vinc'!H$95</f>
        <v>644.52700395586089</v>
      </c>
      <c r="I26" s="17">
        <f>'Raw Data_vinc'!I38*'Raw Data_vinc'!I$95</f>
        <v>649.69037417880611</v>
      </c>
      <c r="J26" s="17"/>
      <c r="K26" s="17">
        <f>'Raw Data_vinc'!K38*'Raw Data_vinc'!K$95</f>
        <v>2682.5867445232279</v>
      </c>
      <c r="L26" s="17">
        <f>'Raw Data_vinc'!L38*'Raw Data_vinc'!L$95</f>
        <v>713.12764279255873</v>
      </c>
      <c r="M26" s="17">
        <f>'Raw Data_vinc'!M38*'Raw Data_vinc'!M$95</f>
        <v>640.2983915022761</v>
      </c>
      <c r="N26" s="17"/>
      <c r="O26" s="17">
        <f>'Raw Data_vinc'!O38*'Raw Data_vinc'!O$95</f>
        <v>6879.5851644070426</v>
      </c>
      <c r="P26" s="17">
        <f>'Raw Data_vinc'!P38*'Raw Data_vinc'!P$95</f>
        <v>414.73317307692304</v>
      </c>
      <c r="Q26" s="17">
        <f>'Raw Data_vinc'!Q38*'Raw Data_vinc'!Q$95</f>
        <v>224.98316265868905</v>
      </c>
    </row>
    <row r="27" spans="1:17" x14ac:dyDescent="0.25">
      <c r="A27" t="s">
        <v>22</v>
      </c>
      <c r="B27" t="s">
        <v>23</v>
      </c>
      <c r="C27" s="17">
        <f>'Raw Data_vinc'!C39*'Raw Data_vinc'!C$95</f>
        <v>2151.6558278460388</v>
      </c>
      <c r="D27" s="17">
        <f>'Raw Data_vinc'!D39*'Raw Data_vinc'!D$95</f>
        <v>1434.7804439010308</v>
      </c>
      <c r="E27" s="17">
        <f>'Raw Data_vinc'!E39*'Raw Data_vinc'!E$95</f>
        <v>1284.4387317909168</v>
      </c>
      <c r="F27" s="17"/>
      <c r="G27" s="17">
        <f>'Raw Data_vinc'!G39*'Raw Data_vinc'!G$95</f>
        <v>1603.2602237817421</v>
      </c>
      <c r="H27" s="17">
        <f>'Raw Data_vinc'!H39*'Raw Data_vinc'!H$95</f>
        <v>738.94815740162392</v>
      </c>
      <c r="I27" s="17">
        <f>'Raw Data_vinc'!I39*'Raw Data_vinc'!I$95</f>
        <v>754.28449014567263</v>
      </c>
      <c r="J27" s="17"/>
      <c r="K27" s="17">
        <f>'Raw Data_vinc'!K39*'Raw Data_vinc'!K$95</f>
        <v>1779.9060954537329</v>
      </c>
      <c r="L27" s="17">
        <f>'Raw Data_vinc'!L39*'Raw Data_vinc'!L$95</f>
        <v>828.82122313922389</v>
      </c>
      <c r="M27" s="17">
        <f>'Raw Data_vinc'!M39*'Raw Data_vinc'!M$95</f>
        <v>799.8743146181082</v>
      </c>
      <c r="N27" s="17"/>
      <c r="O27" s="17">
        <f>'Raw Data_vinc'!O39*'Raw Data_vinc'!O$95</f>
        <v>2740.2016518622404</v>
      </c>
      <c r="P27" s="17">
        <f>'Raw Data_vinc'!P39*'Raw Data_vinc'!P$95</f>
        <v>1979.8571714743589</v>
      </c>
      <c r="Q27" s="17">
        <f>'Raw Data_vinc'!Q39*'Raw Data_vinc'!Q$95</f>
        <v>2163.8086526291563</v>
      </c>
    </row>
    <row r="28" spans="1:17" x14ac:dyDescent="0.25">
      <c r="A28" t="s">
        <v>24</v>
      </c>
      <c r="B28" t="s">
        <v>25</v>
      </c>
      <c r="C28" s="17">
        <f>'Raw Data_vinc'!C40*'Raw Data_vinc'!C$95</f>
        <v>1549.3260471115334</v>
      </c>
      <c r="D28" s="17">
        <f>'Raw Data_vinc'!D40*'Raw Data_vinc'!D$95</f>
        <v>872.25275527705605</v>
      </c>
      <c r="E28" s="17">
        <f>'Raw Data_vinc'!E40*'Raw Data_vinc'!E$95</f>
        <v>692.21765209940008</v>
      </c>
      <c r="F28" s="17"/>
      <c r="G28" s="17">
        <f>'Raw Data_vinc'!G40*'Raw Data_vinc'!G$95</f>
        <v>797.46219103181977</v>
      </c>
      <c r="H28" s="17">
        <f>'Raw Data_vinc'!H40*'Raw Data_vinc'!H$95</f>
        <v>265.81607328752864</v>
      </c>
      <c r="I28" s="17">
        <f>'Raw Data_vinc'!I40*'Raw Data_vinc'!I$95</f>
        <v>216.22822050842618</v>
      </c>
      <c r="J28" s="17"/>
      <c r="K28" s="17">
        <f>'Raw Data_vinc'!K40*'Raw Data_vinc'!K$95</f>
        <v>881.141631412739</v>
      </c>
      <c r="L28" s="17">
        <f>'Raw Data_vinc'!L40*'Raw Data_vinc'!L$95</f>
        <v>317.68319193551486</v>
      </c>
      <c r="M28" s="17">
        <f>'Raw Data_vinc'!M40*'Raw Data_vinc'!M$95</f>
        <v>234.37713707637832</v>
      </c>
      <c r="N28" s="17"/>
      <c r="O28" s="17">
        <f>'Raw Data_vinc'!O40*'Raw Data_vinc'!O$95</f>
        <v>2732.519869097709</v>
      </c>
      <c r="P28" s="17">
        <f>'Raw Data_vinc'!P40*'Raw Data_vinc'!P$95</f>
        <v>234.0280048076923</v>
      </c>
      <c r="Q28" s="17">
        <f>'Raw Data_vinc'!Q40*'Raw Data_vinc'!Q$95</f>
        <v>181.49902197675755</v>
      </c>
    </row>
    <row r="29" spans="1:17" x14ac:dyDescent="0.25">
      <c r="A29" t="s">
        <v>26</v>
      </c>
      <c r="B29" t="s">
        <v>27</v>
      </c>
      <c r="C29" s="17">
        <f>'Raw Data_vinc'!C41*'Raw Data_vinc'!C$95</f>
        <v>5473.3930260448487</v>
      </c>
      <c r="D29" s="17">
        <f>'Raw Data_vinc'!D41*'Raw Data_vinc'!D$95</f>
        <v>995.30568716355049</v>
      </c>
      <c r="E29" s="17">
        <f>'Raw Data_vinc'!E41*'Raw Data_vinc'!E$95</f>
        <v>887.03856041131098</v>
      </c>
      <c r="F29" s="17"/>
      <c r="G29" s="17">
        <f>'Raw Data_vinc'!G41*'Raw Data_vinc'!G$95</f>
        <v>4697.2468081508405</v>
      </c>
      <c r="H29" s="17">
        <f>'Raw Data_vinc'!H41*'Raw Data_vinc'!H$95</f>
        <v>2904.4767853424942</v>
      </c>
      <c r="I29" s="17">
        <f>'Raw Data_vinc'!I41*'Raw Data_vinc'!I$95</f>
        <v>3023.1722365038559</v>
      </c>
      <c r="J29" s="17"/>
      <c r="K29" s="17">
        <f>'Raw Data_vinc'!K41*'Raw Data_vinc'!K$95</f>
        <v>3457.9913801664379</v>
      </c>
      <c r="L29" s="17">
        <f>'Raw Data_vinc'!L41*'Raw Data_vinc'!L$95</f>
        <v>1699.3679998460975</v>
      </c>
      <c r="M29" s="17">
        <f>'Raw Data_vinc'!M41*'Raw Data_vinc'!M$95</f>
        <v>1468.0984926656549</v>
      </c>
      <c r="N29" s="17"/>
      <c r="O29" s="17">
        <f>'Raw Data_vinc'!O41*'Raw Data_vinc'!O$95</f>
        <v>8180.0012466884828</v>
      </c>
      <c r="P29" s="17">
        <f>'Raw Data_vinc'!P41*'Raw Data_vinc'!P$95</f>
        <v>326.84923878205126</v>
      </c>
      <c r="Q29" s="17">
        <f>'Raw Data_vinc'!Q41*'Raw Data_vinc'!Q$95</f>
        <v>259.01422927933112</v>
      </c>
    </row>
    <row r="30" spans="1:17" x14ac:dyDescent="0.25">
      <c r="A30" t="s">
        <v>28</v>
      </c>
      <c r="B30" t="s">
        <v>29</v>
      </c>
      <c r="C30" s="17">
        <f>'Raw Data_vinc'!C42*'Raw Data_vinc'!C$95</f>
        <v>986.03615957278294</v>
      </c>
      <c r="D30" s="17">
        <f>'Raw Data_vinc'!D42*'Raw Data_vinc'!D$95</f>
        <v>108.82232071594748</v>
      </c>
      <c r="E30" s="17">
        <f>'Raw Data_vinc'!E42*'Raw Data_vinc'!E$95</f>
        <v>65.514995715509841</v>
      </c>
      <c r="F30" s="17"/>
      <c r="G30" s="17">
        <f>'Raw Data_vinc'!G42*'Raw Data_vinc'!G$95</f>
        <v>459.86060144866263</v>
      </c>
      <c r="H30" s="17">
        <f>'Raw Data_vinc'!H42*'Raw Data_vinc'!H$95</f>
        <v>48.236893608161566</v>
      </c>
      <c r="I30" s="17">
        <f>'Raw Data_vinc'!I42*'Raw Data_vinc'!I$95</f>
        <v>37.211368180519855</v>
      </c>
      <c r="J30" s="17"/>
      <c r="K30" s="17">
        <f>'Raw Data_vinc'!K42*'Raw Data_vinc'!K$95</f>
        <v>515.95737750501496</v>
      </c>
      <c r="L30" s="17">
        <f>'Raw Data_vinc'!L42*'Raw Data_vinc'!L$95</f>
        <v>54.053558030818948</v>
      </c>
      <c r="M30" s="17">
        <f>'Raw Data_vinc'!M42*'Raw Data_vinc'!M$95</f>
        <v>46.875427415275666</v>
      </c>
      <c r="N30" s="17"/>
      <c r="O30" s="17">
        <f>'Raw Data_vinc'!O42*'Raw Data_vinc'!O$95</f>
        <v>781.3470469066541</v>
      </c>
      <c r="P30" s="17">
        <f>'Raw Data_vinc'!P42*'Raw Data_vinc'!P$95</f>
        <v>225.14086538461538</v>
      </c>
      <c r="Q30" s="17">
        <f>'Raw Data_vinc'!Q42*'Raw Data_vinc'!Q$95</f>
        <v>167.31941088482338</v>
      </c>
    </row>
    <row r="31" spans="1:17" x14ac:dyDescent="0.25">
      <c r="A31" t="s">
        <v>30</v>
      </c>
      <c r="B31" t="s">
        <v>31</v>
      </c>
      <c r="C31" s="17">
        <f>'Raw Data_vinc'!C43*'Raw Data_vinc'!C$95</f>
        <v>7889.4047021021424</v>
      </c>
      <c r="D31" s="17">
        <f>'Raw Data_vinc'!D43*'Raw Data_vinc'!D$95</f>
        <v>599.3598587124493</v>
      </c>
      <c r="E31" s="17">
        <f>'Raw Data_vinc'!E43*'Raw Data_vinc'!E$95</f>
        <v>372.40102827763491</v>
      </c>
      <c r="F31" s="17"/>
      <c r="G31" s="17">
        <f>'Raw Data_vinc'!G43*'Raw Data_vinc'!G$95</f>
        <v>1904.7398325864544</v>
      </c>
      <c r="H31" s="17">
        <f>'Raw Data_vinc'!H43*'Raw Data_vinc'!H$95</f>
        <v>305.84243181344993</v>
      </c>
      <c r="I31" s="17">
        <f>'Raw Data_vinc'!I43*'Raw Data_vinc'!I$95</f>
        <v>245.39388746072552</v>
      </c>
      <c r="J31" s="17"/>
      <c r="K31" s="17">
        <f>'Raw Data_vinc'!K43*'Raw Data_vinc'!K$95</f>
        <v>1570.3901964289259</v>
      </c>
      <c r="L31" s="17">
        <f>'Raw Data_vinc'!L43*'Raw Data_vinc'!L$95</f>
        <v>156.47082587868644</v>
      </c>
      <c r="M31" s="17">
        <f>'Raw Data_vinc'!M43*'Raw Data_vinc'!M$95</f>
        <v>97.740252908447133</v>
      </c>
      <c r="N31" s="17"/>
      <c r="O31" s="17">
        <f>'Raw Data_vinc'!O43*'Raw Data_vinc'!O$95</f>
        <v>5310.3066853669934</v>
      </c>
      <c r="P31" s="17">
        <f>'Raw Data_vinc'!P43*'Raw Data_vinc'!P$95</f>
        <v>367.33509615384617</v>
      </c>
      <c r="Q31" s="17">
        <f>'Raw Data_vinc'!Q43*'Raw Data_vinc'!Q$95</f>
        <v>94.530740612894562</v>
      </c>
    </row>
    <row r="32" spans="1:17" x14ac:dyDescent="0.25">
      <c r="A32" t="s">
        <v>32</v>
      </c>
      <c r="B32" t="s">
        <v>33</v>
      </c>
      <c r="C32" s="17">
        <f>'Raw Data_vinc'!C44*'Raw Data_vinc'!C$95</f>
        <v>2471.7829520512296</v>
      </c>
      <c r="D32" s="17">
        <f>'Raw Data_vinc'!D44*'Raw Data_vinc'!D$95</f>
        <v>341.53466809312749</v>
      </c>
      <c r="E32" s="17">
        <f>'Raw Data_vinc'!E44*'Raw Data_vinc'!E$95</f>
        <v>313.7823479005998</v>
      </c>
      <c r="F32" s="17"/>
      <c r="G32" s="17">
        <f>'Raw Data_vinc'!G44*'Raw Data_vinc'!G$95</f>
        <v>1604.6495307347593</v>
      </c>
      <c r="H32" s="17">
        <f>'Raw Data_vinc'!H44*'Raw Data_vinc'!H$95</f>
        <v>403.34253591505308</v>
      </c>
      <c r="I32" s="17">
        <f>'Raw Data_vinc'!I44*'Raw Data_vinc'!I$95</f>
        <v>401.27934875749787</v>
      </c>
      <c r="J32" s="17"/>
      <c r="K32" s="17">
        <f>'Raw Data_vinc'!K44*'Raw Data_vinc'!K$95</f>
        <v>1416.6799340602593</v>
      </c>
      <c r="L32" s="17">
        <f>'Raw Data_vinc'!L44*'Raw Data_vinc'!L$95</f>
        <v>406.82414728458474</v>
      </c>
      <c r="M32" s="17">
        <f>'Raw Data_vinc'!M44*'Raw Data_vinc'!M$95</f>
        <v>369.01932220536162</v>
      </c>
      <c r="N32" s="17"/>
      <c r="O32" s="17">
        <f>'Raw Data_vinc'!O44*'Raw Data_vinc'!O$95</f>
        <v>3383.2766090073237</v>
      </c>
      <c r="P32" s="17">
        <f>'Raw Data_vinc'!P44*'Raw Data_vinc'!P$95</f>
        <v>291.30068108974359</v>
      </c>
      <c r="Q32" s="17">
        <f>'Raw Data_vinc'!Q44*'Raw Data_vinc'!Q$95</f>
        <v>236.32685153223639</v>
      </c>
    </row>
    <row r="33" spans="1:17" x14ac:dyDescent="0.25">
      <c r="A33" t="s">
        <v>34</v>
      </c>
      <c r="B33" t="s">
        <v>35</v>
      </c>
      <c r="C33" s="17">
        <f>'Raw Data_vinc'!C45*'Raw Data_vinc'!C$95</f>
        <v>4361.3137827257706</v>
      </c>
      <c r="D33" s="17">
        <f>'Raw Data_vinc'!D45*'Raw Data_vinc'!D$95</f>
        <v>195.04308251396742</v>
      </c>
      <c r="E33" s="17">
        <f>'Raw Data_vinc'!E45*'Raw Data_vinc'!E$95</f>
        <v>149.99485861182518</v>
      </c>
      <c r="F33" s="17"/>
      <c r="G33" s="17">
        <f>'Raw Data_vinc'!G45*'Raw Data_vinc'!G$95</f>
        <v>1761.6412164256924</v>
      </c>
      <c r="H33" s="17">
        <f>'Raw Data_vinc'!H45*'Raw Data_vinc'!H$95</f>
        <v>221.68444722048719</v>
      </c>
      <c r="I33" s="17">
        <f>'Raw Data_vinc'!I45*'Raw Data_vinc'!I$95</f>
        <v>235.33676092544988</v>
      </c>
      <c r="J33" s="17"/>
      <c r="K33" s="17">
        <f>'Raw Data_vinc'!K45*'Raw Data_vinc'!K$95</f>
        <v>1606.6149079425609</v>
      </c>
      <c r="L33" s="17">
        <f>'Raw Data_vinc'!L45*'Raw Data_vinc'!L$95</f>
        <v>177.33360266251128</v>
      </c>
      <c r="M33" s="17">
        <f>'Raw Data_vinc'!M45*'Raw Data_vinc'!M$95</f>
        <v>170.5467678300455</v>
      </c>
      <c r="N33" s="17"/>
      <c r="O33" s="17">
        <f>'Raw Data_vinc'!O45*'Raw Data_vinc'!O$95</f>
        <v>2881.7659342371821</v>
      </c>
      <c r="P33" s="17">
        <f>'Raw Data_vinc'!P45*'Raw Data_vinc'!P$95</f>
        <v>173.79294871794872</v>
      </c>
      <c r="Q33" s="17">
        <f>'Raw Data_vinc'!Q45*'Raw Data_vinc'!Q$95</f>
        <v>101.14789245579718</v>
      </c>
    </row>
    <row r="34" spans="1:17" x14ac:dyDescent="0.25">
      <c r="A34" t="s">
        <v>36</v>
      </c>
      <c r="B34" t="s">
        <v>37</v>
      </c>
      <c r="C34" s="17">
        <f>'Raw Data_vinc'!C46*'Raw Data_vinc'!C$95</f>
        <v>2284.3914647116057</v>
      </c>
      <c r="D34" s="17">
        <f>'Raw Data_vinc'!D46*'Raw Data_vinc'!D$95</f>
        <v>2651.0791515954284</v>
      </c>
      <c r="E34" s="17">
        <f>'Raw Data_vinc'!E46*'Raw Data_vinc'!E$95</f>
        <v>2462.8466152527844</v>
      </c>
      <c r="F34" s="17"/>
      <c r="G34" s="17">
        <f>'Raw Data_vinc'!G46*'Raw Data_vinc'!G$95</f>
        <v>1219.8115047490205</v>
      </c>
      <c r="H34" s="17">
        <f>'Raw Data_vinc'!H46*'Raw Data_vinc'!H$95</f>
        <v>1202.843389548199</v>
      </c>
      <c r="I34" s="17">
        <f>'Raw Data_vinc'!I46*'Raw Data_vinc'!I$95</f>
        <v>1218.9237360754071</v>
      </c>
      <c r="J34" s="17"/>
      <c r="K34" s="17">
        <f>'Raw Data_vinc'!K46*'Raw Data_vinc'!K$95</f>
        <v>1035.830940038531</v>
      </c>
      <c r="L34" s="17">
        <f>'Raw Data_vinc'!L46*'Raw Data_vinc'!L$95</f>
        <v>1102.8822454358321</v>
      </c>
      <c r="M34" s="17">
        <f>'Raw Data_vinc'!M46*'Raw Data_vinc'!M$95</f>
        <v>1045.2222964087</v>
      </c>
      <c r="N34" s="17"/>
      <c r="O34" s="17">
        <f>'Raw Data_vinc'!O46*'Raw Data_vinc'!O$95</f>
        <v>3467.7762194171728</v>
      </c>
      <c r="P34" s="17">
        <f>'Raw Data_vinc'!P46*'Raw Data_vinc'!P$95</f>
        <v>4290.5134214743584</v>
      </c>
      <c r="Q34" s="17">
        <f>'Raw Data_vinc'!Q46*'Raw Data_vinc'!Q$95</f>
        <v>4326.6719978521842</v>
      </c>
    </row>
    <row r="35" spans="1:17" x14ac:dyDescent="0.25">
      <c r="A35" t="s">
        <v>38</v>
      </c>
      <c r="B35" t="s">
        <v>39</v>
      </c>
      <c r="C35" s="17">
        <f>'Raw Data_vinc'!C47*'Raw Data_vinc'!C$95</f>
        <v>2354.6632724639649</v>
      </c>
      <c r="D35" s="17">
        <f>'Raw Data_vinc'!D47*'Raw Data_vinc'!D$95</f>
        <v>133.09806918335116</v>
      </c>
      <c r="E35" s="17">
        <f>'Raw Data_vinc'!E47*'Raw Data_vinc'!E$95</f>
        <v>131.02999143101968</v>
      </c>
      <c r="F35" s="17"/>
      <c r="G35" s="17">
        <f>'Raw Data_vinc'!G47*'Raw Data_vinc'!G$95</f>
        <v>1115.6134832727373</v>
      </c>
      <c r="H35" s="17">
        <f>'Raw Data_vinc'!H47*'Raw Data_vinc'!H$95</f>
        <v>111.86854049552363</v>
      </c>
      <c r="I35" s="17">
        <f>'Raw Data_vinc'!I47*'Raw Data_vinc'!I$95</f>
        <v>83.474150242787772</v>
      </c>
      <c r="J35" s="17"/>
      <c r="K35" s="17">
        <f>'Raw Data_vinc'!K47*'Raw Data_vinc'!K$95</f>
        <v>1129.8193807225566</v>
      </c>
      <c r="L35" s="17">
        <f>'Raw Data_vinc'!L47*'Raw Data_vinc'!L$95</f>
        <v>154.57420980742961</v>
      </c>
      <c r="M35" s="17">
        <f>'Raw Data_vinc'!M47*'Raw Data_vinc'!M$95</f>
        <v>106.71639858371269</v>
      </c>
      <c r="N35" s="17"/>
      <c r="O35" s="17">
        <f>'Raw Data_vinc'!O47*'Raw Data_vinc'!O$95</f>
        <v>3521.5486987688946</v>
      </c>
      <c r="P35" s="17">
        <f>'Raw Data_vinc'!P47*'Raw Data_vinc'!P$95</f>
        <v>285.37592147435896</v>
      </c>
      <c r="Q35" s="17">
        <f>'Raw Data_vinc'!Q47*'Raw Data_vinc'!Q$95</f>
        <v>372.45111801480454</v>
      </c>
    </row>
    <row r="36" spans="1:17" x14ac:dyDescent="0.25">
      <c r="A36" t="s">
        <v>40</v>
      </c>
      <c r="B36" t="s">
        <v>41</v>
      </c>
      <c r="C36" s="17">
        <f>'Raw Data_vinc'!C48*'Raw Data_vinc'!C$95</f>
        <v>305.62659244676757</v>
      </c>
      <c r="D36" s="17">
        <f>'Raw Data_vinc'!D48*'Raw Data_vinc'!D$95</f>
        <v>282.10093908672542</v>
      </c>
      <c r="E36" s="17">
        <f>'Raw Data_vinc'!E48*'Raw Data_vinc'!E$95</f>
        <v>212.06169665809767</v>
      </c>
      <c r="F36" s="17"/>
      <c r="G36" s="17">
        <f>'Raw Data_vinc'!G48*'Raw Data_vinc'!G$95</f>
        <v>402.89901637496121</v>
      </c>
      <c r="H36" s="17">
        <f>'Raw Data_vinc'!H48*'Raw Data_vinc'!H$95</f>
        <v>444.39521132625441</v>
      </c>
      <c r="I36" s="17">
        <f>'Raw Data_vinc'!I48*'Raw Data_vinc'!I$95</f>
        <v>391.22222222222223</v>
      </c>
      <c r="J36" s="17"/>
      <c r="K36" s="17">
        <f>'Raw Data_vinc'!K48*'Raw Data_vinc'!K$95</f>
        <v>557.0773203042761</v>
      </c>
      <c r="L36" s="17">
        <f>'Raw Data_vinc'!L48*'Raw Data_vinc'!L$95</f>
        <v>543.38050441507471</v>
      </c>
      <c r="M36" s="17">
        <f>'Raw Data_vinc'!M48*'Raw Data_vinc'!M$95</f>
        <v>433.84704097116838</v>
      </c>
      <c r="N36" s="17"/>
      <c r="O36" s="17">
        <f>'Raw Data_vinc'!O48*'Raw Data_vinc'!O$95</f>
        <v>139.36948729936105</v>
      </c>
      <c r="P36" s="17">
        <f>'Raw Data_vinc'!P48*'Raw Data_vinc'!P$95</f>
        <v>147.13153044871794</v>
      </c>
      <c r="Q36" s="17">
        <f>'Raw Data_vinc'!Q48*'Raw Data_vinc'!Q$95</f>
        <v>68.062133241284087</v>
      </c>
    </row>
    <row r="37" spans="1:17" x14ac:dyDescent="0.25">
      <c r="A37" t="s">
        <v>42</v>
      </c>
      <c r="B37" t="s">
        <v>43</v>
      </c>
      <c r="C37" s="17">
        <f>'Raw Data_vinc'!C49*'Raw Data_vinc'!C$95</f>
        <v>732.8345665603149</v>
      </c>
      <c r="D37" s="17">
        <f>'Raw Data_vinc'!D49*'Raw Data_vinc'!D$95</f>
        <v>81.198193149591589</v>
      </c>
      <c r="E37" s="17">
        <f>'Raw Data_vinc'!E49*'Raw Data_vinc'!E$95</f>
        <v>103.44473007712081</v>
      </c>
      <c r="F37" s="17"/>
      <c r="G37" s="17">
        <f>'Raw Data_vinc'!G49*'Raw Data_vinc'!G$95</f>
        <v>419.57069981116649</v>
      </c>
      <c r="H37" s="17">
        <f>'Raw Data_vinc'!H49*'Raw Data_vinc'!H$95</f>
        <v>36.9474078700812</v>
      </c>
      <c r="I37" s="17">
        <f>'Raw Data_vinc'!I49*'Raw Data_vinc'!I$95</f>
        <v>54.308483290488432</v>
      </c>
      <c r="J37" s="17"/>
      <c r="K37" s="17">
        <f>'Raw Data_vinc'!K49*'Raw Data_vinc'!K$95</f>
        <v>350.49856005084507</v>
      </c>
      <c r="L37" s="17">
        <f>'Raw Data_vinc'!L49*'Raw Data_vinc'!L$95</f>
        <v>40.777245532021311</v>
      </c>
      <c r="M37" s="17">
        <f>'Raw Data_vinc'!M49*'Raw Data_vinc'!M$95</f>
        <v>55.851573090541223</v>
      </c>
      <c r="N37" s="17"/>
      <c r="O37" s="17">
        <f>'Raw Data_vinc'!O49*'Raw Data_vinc'!O$95</f>
        <v>1238.9618201651861</v>
      </c>
      <c r="P37" s="17">
        <f>'Raw Data_vinc'!P49*'Raw Data_vinc'!P$95</f>
        <v>191.56722756410255</v>
      </c>
      <c r="Q37" s="17">
        <f>'Raw Data_vinc'!Q49*'Raw Data_vinc'!Q$95</f>
        <v>247.67054040578375</v>
      </c>
    </row>
    <row r="38" spans="1:17" x14ac:dyDescent="0.25">
      <c r="A38" t="s">
        <v>44</v>
      </c>
      <c r="B38" t="s">
        <v>45</v>
      </c>
      <c r="C38" s="17">
        <f>'Raw Data_vinc'!C50*'Raw Data_vinc'!C$95</f>
        <v>1045.1537121263548</v>
      </c>
      <c r="D38" s="17">
        <f>'Raw Data_vinc'!D50*'Raw Data_vinc'!D$95</f>
        <v>191.6947034150152</v>
      </c>
      <c r="E38" s="17">
        <f>'Raw Data_vinc'!E50*'Raw Data_vinc'!E$95</f>
        <v>156.02913453299055</v>
      </c>
      <c r="F38" s="17"/>
      <c r="G38" s="17">
        <f>'Raw Data_vinc'!G50*'Raw Data_vinc'!G$95</f>
        <v>1048.9267495279162</v>
      </c>
      <c r="H38" s="17">
        <f>'Raw Data_vinc'!H50*'Raw Data_vinc'!H$95</f>
        <v>327.39508640433064</v>
      </c>
      <c r="I38" s="17">
        <f>'Raw Data_vinc'!I50*'Raw Data_vinc'!I$95</f>
        <v>370.10225649814339</v>
      </c>
      <c r="J38" s="17"/>
      <c r="K38" s="17">
        <f>'Raw Data_vinc'!K50*'Raw Data_vinc'!K$95</f>
        <v>783.23700570021253</v>
      </c>
      <c r="L38" s="17">
        <f>'Raw Data_vinc'!L50*'Raw Data_vinc'!L$95</f>
        <v>248.45670533464147</v>
      </c>
      <c r="M38" s="17">
        <f>'Raw Data_vinc'!M50*'Raw Data_vinc'!M$95</f>
        <v>216.42484572584723</v>
      </c>
      <c r="N38" s="17"/>
      <c r="O38" s="17">
        <f>'Raw Data_vinc'!O50*'Raw Data_vinc'!O$95</f>
        <v>1162.143992519869</v>
      </c>
      <c r="P38" s="17">
        <f>'Raw Data_vinc'!P50*'Raw Data_vinc'!P$95</f>
        <v>94.796153846153842</v>
      </c>
      <c r="Q38" s="17">
        <f>'Raw Data_vinc'!Q50*'Raw Data_vinc'!Q$95</f>
        <v>66.171518429026193</v>
      </c>
    </row>
    <row r="39" spans="1:17" x14ac:dyDescent="0.25">
      <c r="A39" t="s">
        <v>46</v>
      </c>
      <c r="B39" t="s">
        <v>47</v>
      </c>
      <c r="C39" s="17">
        <f>'Raw Data_vinc'!C51*'Raw Data_vinc'!C$95</f>
        <v>2398.1648677392345</v>
      </c>
      <c r="D39" s="17">
        <f>'Raw Data_vinc'!D51*'Raw Data_vinc'!D$95</f>
        <v>184.16085044237266</v>
      </c>
      <c r="E39" s="17">
        <f>'Raw Data_vinc'!E51*'Raw Data_vinc'!E$95</f>
        <v>139.6503856041131</v>
      </c>
      <c r="F39" s="17"/>
      <c r="G39" s="17">
        <f>'Raw Data_vinc'!G51*'Raw Data_vinc'!G$95</f>
        <v>1290.6661593528929</v>
      </c>
      <c r="H39" s="17">
        <f>'Raw Data_vinc'!H51*'Raw Data_vinc'!H$95</f>
        <v>179.60545492400581</v>
      </c>
      <c r="I39" s="17">
        <f>'Raw Data_vinc'!I51*'Raw Data_vinc'!I$95</f>
        <v>168.95972579263068</v>
      </c>
      <c r="J39" s="17"/>
      <c r="K39" s="17">
        <f>'Raw Data_vinc'!K51*'Raw Data_vinc'!K$95</f>
        <v>1364.7904824326204</v>
      </c>
      <c r="L39" s="17">
        <f>'Raw Data_vinc'!L51*'Raw Data_vinc'!L$95</f>
        <v>217.16254015890419</v>
      </c>
      <c r="M39" s="17">
        <f>'Raw Data_vinc'!M51*'Raw Data_vinc'!M$95</f>
        <v>195.48050581689427</v>
      </c>
      <c r="N39" s="17"/>
      <c r="O39" s="17">
        <f>'Raw Data_vinc'!O51*'Raw Data_vinc'!O$95</f>
        <v>2977.2395200249334</v>
      </c>
      <c r="P39" s="17">
        <f>'Raw Data_vinc'!P51*'Raw Data_vinc'!P$95</f>
        <v>162.93088942307691</v>
      </c>
      <c r="Q39" s="17">
        <f>'Raw Data_vinc'!Q51*'Raw Data_vinc'!Q$95</f>
        <v>147.46795535611551</v>
      </c>
    </row>
    <row r="40" spans="1:17" x14ac:dyDescent="0.25">
      <c r="A40" t="s">
        <v>48</v>
      </c>
      <c r="B40" t="s">
        <v>49</v>
      </c>
      <c r="C40" s="17">
        <f>'Raw Data_vinc'!C52*'Raw Data_vinc'!C$95</f>
        <v>4526.3967596678203</v>
      </c>
      <c r="D40" s="17">
        <f>'Raw Data_vinc'!D52*'Raw Data_vinc'!D$95</f>
        <v>202.57693548660993</v>
      </c>
      <c r="E40" s="17">
        <f>'Raw Data_vinc'!E52*'Raw Data_vinc'!E$95</f>
        <v>168.0976863753213</v>
      </c>
      <c r="F40" s="17"/>
      <c r="G40" s="17">
        <f>'Raw Data_vinc'!G52*'Raw Data_vinc'!G$95</f>
        <v>1590.7564612045883</v>
      </c>
      <c r="H40" s="17">
        <f>'Raw Data_vinc'!H52*'Raw Data_vinc'!H$95</f>
        <v>1917.1599417031023</v>
      </c>
      <c r="I40" s="17">
        <f>'Raw Data_vinc'!I52*'Raw Data_vinc'!I$95</f>
        <v>1892.7512139388746</v>
      </c>
      <c r="J40" s="17"/>
      <c r="K40" s="17">
        <f>'Raw Data_vinc'!K52*'Raw Data_vinc'!K$95</f>
        <v>1664.3786371129515</v>
      </c>
      <c r="L40" s="17">
        <f>'Raw Data_vinc'!L52*'Raw Data_vinc'!L$95</f>
        <v>1579.8811873569186</v>
      </c>
      <c r="M40" s="17">
        <f>'Raw Data_vinc'!M52*'Raw Data_vinc'!M$95</f>
        <v>1555.8652503793626</v>
      </c>
      <c r="N40" s="17"/>
      <c r="O40" s="17">
        <f>'Raw Data_vinc'!O52*'Raw Data_vinc'!O$95</f>
        <v>7421.699548075424</v>
      </c>
      <c r="P40" s="17">
        <f>'Raw Data_vinc'!P52*'Raw Data_vinc'!P$95</f>
        <v>8586.9516025641024</v>
      </c>
      <c r="Q40" s="17">
        <f>'Raw Data_vinc'!Q52*'Raw Data_vinc'!Q$95</f>
        <v>9560.8391055881566</v>
      </c>
    </row>
    <row r="41" spans="1:17" x14ac:dyDescent="0.25">
      <c r="A41" t="s">
        <v>50</v>
      </c>
      <c r="B41" t="s">
        <v>51</v>
      </c>
      <c r="C41" s="17">
        <f>'Raw Data_vinc'!C53*'Raw Data_vinc'!C$95</f>
        <v>59.117552553571826</v>
      </c>
      <c r="D41" s="17">
        <f>'Raw Data_vinc'!D53*'Raw Data_vinc'!D$95</f>
        <v>35.995075313736479</v>
      </c>
      <c r="E41" s="17">
        <f>'Raw Data_vinc'!E53*'Raw Data_vinc'!E$95</f>
        <v>31.033419023136243</v>
      </c>
      <c r="F41" s="17"/>
      <c r="G41" s="17">
        <f>'Raw Data_vinc'!G53*'Raw Data_vinc'!G$95</f>
        <v>16.671683436205292</v>
      </c>
      <c r="H41" s="17">
        <f>'Raw Data_vinc'!H53*'Raw Data_vinc'!H$95</f>
        <v>18.4737039350406</v>
      </c>
      <c r="I41" s="17">
        <f>'Raw Data_vinc'!I53*'Raw Data_vinc'!I$95</f>
        <v>17.097115109968581</v>
      </c>
      <c r="J41" s="17"/>
      <c r="K41" s="17">
        <f>'Raw Data_vinc'!K53*'Raw Data_vinc'!K$95</f>
        <v>22.518063913881107</v>
      </c>
      <c r="L41" s="17">
        <f>'Raw Data_vinc'!L53*'Raw Data_vinc'!L$95</f>
        <v>18.017852676939651</v>
      </c>
      <c r="M41" s="17">
        <f>'Raw Data_vinc'!M53*'Raw Data_vinc'!M$95</f>
        <v>25.931087506322708</v>
      </c>
      <c r="N41" s="17"/>
      <c r="O41" s="17">
        <f>'Raw Data_vinc'!O53*'Raw Data_vinc'!O$95</f>
        <v>188.75237649992206</v>
      </c>
      <c r="P41" s="17">
        <f>'Raw Data_vinc'!P53*'Raw Data_vinc'!P$95</f>
        <v>107.63313301282051</v>
      </c>
      <c r="Q41" s="17">
        <f>'Raw Data_vinc'!Q53*'Raw Data_vinc'!Q$95</f>
        <v>63.335596210639352</v>
      </c>
    </row>
    <row r="42" spans="1:17" x14ac:dyDescent="0.25">
      <c r="A42" t="s">
        <v>52</v>
      </c>
      <c r="B42" t="s">
        <v>53</v>
      </c>
      <c r="C42" s="17">
        <f>'Raw Data_vinc'!C54*'Raw Data_vinc'!C$95</f>
        <v>1835.9904057203628</v>
      </c>
      <c r="D42" s="17">
        <f>'Raw Data_vinc'!D54*'Raw Data_vinc'!D$95</f>
        <v>179.97537656868238</v>
      </c>
      <c r="E42" s="17">
        <f>'Raw Data_vinc'!E54*'Raw Data_vinc'!E$95</f>
        <v>137.9263067694944</v>
      </c>
      <c r="F42" s="17"/>
      <c r="G42" s="17">
        <f>'Raw Data_vinc'!G54*'Raw Data_vinc'!G$95</f>
        <v>1365.6887348158168</v>
      </c>
      <c r="H42" s="17">
        <f>'Raw Data_vinc'!H54*'Raw Data_vinc'!H$95</f>
        <v>402.31621902977304</v>
      </c>
      <c r="I42" s="17">
        <f>'Raw Data_vinc'!I54*'Raw Data_vinc'!I$95</f>
        <v>379.15367037989148</v>
      </c>
      <c r="J42" s="17"/>
      <c r="K42" s="17">
        <f>'Raw Data_vinc'!K54*'Raw Data_vinc'!K$95</f>
        <v>1056.3909114381615</v>
      </c>
      <c r="L42" s="17">
        <f>'Raw Data_vinc'!L54*'Raw Data_vinc'!L$95</f>
        <v>277.85425443912197</v>
      </c>
      <c r="M42" s="17">
        <f>'Raw Data_vinc'!M54*'Raw Data_vinc'!M$95</f>
        <v>294.21810824481537</v>
      </c>
      <c r="N42" s="17"/>
      <c r="O42" s="17">
        <f>'Raw Data_vinc'!O54*'Raw Data_vinc'!O$95</f>
        <v>3045.2781673679287</v>
      </c>
      <c r="P42" s="17">
        <f>'Raw Data_vinc'!P54*'Raw Data_vinc'!P$95</f>
        <v>209.34150641025641</v>
      </c>
      <c r="Q42" s="17">
        <f>'Raw Data_vinc'!Q54*'Raw Data_vinc'!Q$95</f>
        <v>202.29578491159435</v>
      </c>
    </row>
    <row r="43" spans="1:17" x14ac:dyDescent="0.25">
      <c r="A43" t="s">
        <v>54</v>
      </c>
      <c r="B43" t="s">
        <v>55</v>
      </c>
      <c r="C43" s="17">
        <f>'Raw Data_vinc'!C55*'Raw Data_vinc'!C$95</f>
        <v>1812.5664698029098</v>
      </c>
      <c r="D43" s="17">
        <f>'Raw Data_vinc'!D55*'Raw Data_vinc'!D$95</f>
        <v>204.25112503608605</v>
      </c>
      <c r="E43" s="17">
        <f>'Raw Data_vinc'!E55*'Raw Data_vinc'!E$95</f>
        <v>210.33761782347898</v>
      </c>
      <c r="F43" s="17"/>
      <c r="G43" s="17">
        <f>'Raw Data_vinc'!G55*'Raw Data_vinc'!G$95</f>
        <v>1044.7588286688649</v>
      </c>
      <c r="H43" s="17">
        <f>'Raw Data_vinc'!H55*'Raw Data_vinc'!H$95</f>
        <v>105.71063918384343</v>
      </c>
      <c r="I43" s="17">
        <f>'Raw Data_vinc'!I55*'Raw Data_vinc'!I$95</f>
        <v>181.02827763496146</v>
      </c>
      <c r="J43" s="17"/>
      <c r="K43" s="17">
        <f>'Raw Data_vinc'!K55*'Raw Data_vinc'!K$95</f>
        <v>1024.0823849530277</v>
      </c>
      <c r="L43" s="17">
        <f>'Raw Data_vinc'!L55*'Raw Data_vinc'!L$95</f>
        <v>65.433254458359784</v>
      </c>
      <c r="M43" s="17">
        <f>'Raw Data_vinc'!M55*'Raw Data_vinc'!M$95</f>
        <v>119.68194233687404</v>
      </c>
      <c r="N43" s="17"/>
      <c r="O43" s="17">
        <f>'Raw Data_vinc'!O55*'Raw Data_vinc'!O$95</f>
        <v>2248.5675549322109</v>
      </c>
      <c r="P43" s="17">
        <f>'Raw Data_vinc'!P55*'Raw Data_vinc'!P$95</f>
        <v>235.01546474358975</v>
      </c>
      <c r="Q43" s="17">
        <f>'Raw Data_vinc'!Q55*'Raw Data_vinc'!Q$95</f>
        <v>252.39707743642848</v>
      </c>
    </row>
    <row r="44" spans="1:17" x14ac:dyDescent="0.25">
      <c r="A44" t="s">
        <v>56</v>
      </c>
      <c r="B44" t="s">
        <v>57</v>
      </c>
      <c r="C44" s="17">
        <f>'Raw Data_vinc'!C56*'Raw Data_vinc'!C$95</f>
        <v>3537.0143235354012</v>
      </c>
      <c r="D44" s="17">
        <f>'Raw Data_vinc'!D56*'Raw Data_vinc'!D$95</f>
        <v>184.16085044237266</v>
      </c>
      <c r="E44" s="17">
        <f>'Raw Data_vinc'!E56*'Raw Data_vinc'!E$95</f>
        <v>169.82176520994</v>
      </c>
      <c r="F44" s="17"/>
      <c r="G44" s="17">
        <f>'Raw Data_vinc'!G56*'Raw Data_vinc'!G$95</f>
        <v>1688.0079479157857</v>
      </c>
      <c r="H44" s="17">
        <f>'Raw Data_vinc'!H56*'Raw Data_vinc'!H$95</f>
        <v>96.473787216323132</v>
      </c>
      <c r="I44" s="17">
        <f>'Raw Data_vinc'!I56*'Raw Data_vinc'!I$95</f>
        <v>142.81119680091402</v>
      </c>
      <c r="J44" s="17"/>
      <c r="K44" s="17">
        <f>'Raw Data_vinc'!K56*'Raw Data_vinc'!K$95</f>
        <v>1434.3027666885141</v>
      </c>
      <c r="L44" s="17">
        <f>'Raw Data_vinc'!L56*'Raw Data_vinc'!L$95</f>
        <v>125.17666070294915</v>
      </c>
      <c r="M44" s="17">
        <f>'Raw Data_vinc'!M56*'Raw Data_vinc'!M$95</f>
        <v>121.67664137582194</v>
      </c>
      <c r="N44" s="17"/>
      <c r="O44" s="17">
        <f>'Raw Data_vinc'!O56*'Raw Data_vinc'!O$95</f>
        <v>6370.3927068723697</v>
      </c>
      <c r="P44" s="17">
        <f>'Raw Data_vinc'!P56*'Raw Data_vinc'!P$95</f>
        <v>412.7582532051282</v>
      </c>
      <c r="Q44" s="17">
        <f>'Raw Data_vinc'!Q56*'Raw Data_vinc'!Q$95</f>
        <v>433.89609941318605</v>
      </c>
    </row>
    <row r="45" spans="1:17" x14ac:dyDescent="0.25">
      <c r="A45" t="s">
        <v>58</v>
      </c>
      <c r="B45" t="s">
        <v>59</v>
      </c>
      <c r="C45" s="17">
        <f>'Raw Data_vinc'!C57*'Raw Data_vinc'!C$95</f>
        <v>1530.3638132735953</v>
      </c>
      <c r="D45" s="17">
        <f>'Raw Data_vinc'!D57*'Raw Data_vinc'!D$95</f>
        <v>92.917519995924394</v>
      </c>
      <c r="E45" s="17">
        <f>'Raw Data_vinc'!E57*'Raw Data_vinc'!E$95</f>
        <v>89.652099400171366</v>
      </c>
      <c r="F45" s="17"/>
      <c r="G45" s="17">
        <f>'Raw Data_vinc'!G57*'Raw Data_vinc'!G$95</f>
        <v>982.24001578309503</v>
      </c>
      <c r="H45" s="17">
        <f>'Raw Data_vinc'!H57*'Raw Data_vinc'!H$95</f>
        <v>493.658421819696</v>
      </c>
      <c r="I45" s="17">
        <f>'Raw Data_vinc'!I57*'Raw Data_vinc'!I$95</f>
        <v>555.15338474721511</v>
      </c>
      <c r="J45" s="17"/>
      <c r="K45" s="17">
        <f>'Raw Data_vinc'!K57*'Raw Data_vinc'!K$95</f>
        <v>967.29770203976238</v>
      </c>
      <c r="L45" s="17">
        <f>'Raw Data_vinc'!L57*'Raw Data_vinc'!L$95</f>
        <v>550.01866066447349</v>
      </c>
      <c r="M45" s="17">
        <f>'Raw Data_vinc'!M57*'Raw Data_vinc'!M$95</f>
        <v>487.70391502276169</v>
      </c>
      <c r="N45" s="17"/>
      <c r="O45" s="17">
        <f>'Raw Data_vinc'!O57*'Raw Data_vinc'!O$95</f>
        <v>2013.7244818450986</v>
      </c>
      <c r="P45" s="17">
        <f>'Raw Data_vinc'!P57*'Raw Data_vinc'!P$95</f>
        <v>195.51706730769229</v>
      </c>
      <c r="Q45" s="17">
        <f>'Raw Data_vinc'!Q57*'Raw Data_vinc'!Q$95</f>
        <v>145.57734054385762</v>
      </c>
    </row>
    <row r="46" spans="1:17" x14ac:dyDescent="0.25">
      <c r="A46" t="s">
        <v>60</v>
      </c>
      <c r="B46" t="s">
        <v>61</v>
      </c>
      <c r="C46" s="17">
        <f>'Raw Data_vinc'!C58*'Raw Data_vinc'!C$95</f>
        <v>1593.943067906682</v>
      </c>
      <c r="D46" s="17">
        <f>'Raw Data_vinc'!D58*'Raw Data_vinc'!D$95</f>
        <v>116.35617368859</v>
      </c>
      <c r="E46" s="17">
        <f>'Raw Data_vinc'!E58*'Raw Data_vinc'!E$95</f>
        <v>81.893744644387311</v>
      </c>
      <c r="F46" s="17"/>
      <c r="G46" s="17">
        <f>'Raw Data_vinc'!G58*'Raw Data_vinc'!G$95</f>
        <v>1151.7354640511821</v>
      </c>
      <c r="H46" s="17">
        <f>'Raw Data_vinc'!H58*'Raw Data_vinc'!H$95</f>
        <v>99.552737872163235</v>
      </c>
      <c r="I46" s="17">
        <f>'Raw Data_vinc'!I58*'Raw Data_vinc'!I$95</f>
        <v>113.64552984861469</v>
      </c>
      <c r="J46" s="17"/>
      <c r="K46" s="17">
        <f>'Raw Data_vinc'!K58*'Raw Data_vinc'!K$95</f>
        <v>1119.0498718941785</v>
      </c>
      <c r="L46" s="17">
        <f>'Raw Data_vinc'!L58*'Raw Data_vinc'!L$95</f>
        <v>91.037571420326657</v>
      </c>
      <c r="M46" s="17">
        <f>'Raw Data_vinc'!M58*'Raw Data_vinc'!M$95</f>
        <v>105.71904906423873</v>
      </c>
      <c r="N46" s="17"/>
      <c r="O46" s="17">
        <f>'Raw Data_vinc'!O58*'Raw Data_vinc'!O$95</f>
        <v>1839.2382733364498</v>
      </c>
      <c r="P46" s="17">
        <f>'Raw Data_vinc'!P58*'Raw Data_vinc'!P$95</f>
        <v>149.10645032051281</v>
      </c>
      <c r="Q46" s="17">
        <f>'Raw Data_vinc'!Q58*'Raw Data_vinc'!Q$95</f>
        <v>33.085759214513097</v>
      </c>
    </row>
    <row r="47" spans="1:17" x14ac:dyDescent="0.25">
      <c r="A47" t="s">
        <v>62</v>
      </c>
      <c r="B47" t="s">
        <v>63</v>
      </c>
      <c r="C47" s="17">
        <f>'Raw Data_vinc'!C59*'Raw Data_vinc'!C$95</f>
        <v>4021.1089991627632</v>
      </c>
      <c r="D47" s="17">
        <f>'Raw Data_vinc'!D59*'Raw Data_vinc'!D$95</f>
        <v>298.00573980674852</v>
      </c>
      <c r="E47" s="17">
        <f>'Raw Data_vinc'!E59*'Raw Data_vinc'!E$95</f>
        <v>149.99485861182518</v>
      </c>
      <c r="F47" s="17"/>
      <c r="G47" s="17">
        <f>'Raw Data_vinc'!G59*'Raw Data_vinc'!G$95</f>
        <v>1599.0923029226908</v>
      </c>
      <c r="H47" s="17">
        <f>'Raw Data_vinc'!H59*'Raw Data_vinc'!H$95</f>
        <v>236.05288361440765</v>
      </c>
      <c r="I47" s="17">
        <f>'Raw Data_vinc'!I59*'Raw Data_vinc'!I$95</f>
        <v>281.59954298771777</v>
      </c>
      <c r="J47" s="17"/>
      <c r="K47" s="17">
        <f>'Raw Data_vinc'!K59*'Raw Data_vinc'!K$95</f>
        <v>1709.4147649407137</v>
      </c>
      <c r="L47" s="17">
        <f>'Raw Data_vinc'!L59*'Raw Data_vinc'!L$95</f>
        <v>126.12496873857755</v>
      </c>
      <c r="M47" s="17">
        <f>'Raw Data_vinc'!M59*'Raw Data_vinc'!M$95</f>
        <v>113.69784522003035</v>
      </c>
      <c r="N47" s="17"/>
      <c r="O47" s="17">
        <f>'Raw Data_vinc'!O59*'Raw Data_vinc'!O$95</f>
        <v>9721.8447872837769</v>
      </c>
      <c r="P47" s="17">
        <f>'Raw Data_vinc'!P59*'Raw Data_vinc'!P$95</f>
        <v>674.43513621794864</v>
      </c>
      <c r="Q47" s="17">
        <f>'Raw Data_vinc'!Q59*'Raw Data_vinc'!Q$95</f>
        <v>350.70904767383882</v>
      </c>
    </row>
    <row r="48" spans="1:17" x14ac:dyDescent="0.25">
      <c r="A48" t="s">
        <v>64</v>
      </c>
      <c r="B48" t="s">
        <v>65</v>
      </c>
      <c r="C48" s="17">
        <f>'Raw Data_vinc'!C60*'Raw Data_vinc'!C$95</f>
        <v>365.85957052021809</v>
      </c>
      <c r="D48" s="17">
        <f>'Raw Data_vinc'!D60*'Raw Data_vinc'!D$95</f>
        <v>184.16085044237266</v>
      </c>
      <c r="E48" s="17">
        <f>'Raw Data_vinc'!E60*'Raw Data_vinc'!E$95</f>
        <v>181.02827763496143</v>
      </c>
      <c r="F48" s="17"/>
      <c r="G48" s="17">
        <f>'Raw Data_vinc'!G60*'Raw Data_vinc'!G$95</f>
        <v>401.50970942194408</v>
      </c>
      <c r="H48" s="17">
        <f>'Raw Data_vinc'!H60*'Raw Data_vinc'!H$95</f>
        <v>76.973766396002503</v>
      </c>
      <c r="I48" s="17">
        <f>'Raw Data_vinc'!I60*'Raw Data_vinc'!I$95</f>
        <v>103.58840331333904</v>
      </c>
      <c r="J48" s="17"/>
      <c r="K48" s="17">
        <f>'Raw Data_vinc'!K60*'Raw Data_vinc'!K$95</f>
        <v>254.55202685256907</v>
      </c>
      <c r="L48" s="17">
        <f>'Raw Data_vinc'!L60*'Raw Data_vinc'!L$95</f>
        <v>109.0554240972663</v>
      </c>
      <c r="M48" s="17">
        <f>'Raw Data_vinc'!M60*'Raw Data_vinc'!M$95</f>
        <v>91.756155791603433</v>
      </c>
      <c r="N48" s="17"/>
      <c r="O48" s="17">
        <f>'Raw Data_vinc'!O60*'Raw Data_vinc'!O$95</f>
        <v>543.21178120617105</v>
      </c>
      <c r="P48" s="17">
        <f>'Raw Data_vinc'!P60*'Raw Data_vinc'!P$95</f>
        <v>476.94314903846151</v>
      </c>
      <c r="Q48" s="17">
        <f>'Raw Data_vinc'!Q60*'Raw Data_vinc'!Q$95</f>
        <v>371.50581060867563</v>
      </c>
    </row>
    <row r="49" spans="1:17" x14ac:dyDescent="0.25">
      <c r="A49" t="s">
        <v>66</v>
      </c>
      <c r="B49" t="s">
        <v>67</v>
      </c>
      <c r="C49" s="17">
        <f>'Raw Data_vinc'!C61*'Raw Data_vinc'!C$95</f>
        <v>1805.8739166836376</v>
      </c>
      <c r="D49" s="17">
        <f>'Raw Data_vinc'!D61*'Raw Data_vinc'!D$95</f>
        <v>90.40623567171022</v>
      </c>
      <c r="E49" s="17">
        <f>'Raw Data_vinc'!E61*'Raw Data_vinc'!E$95</f>
        <v>87.928020565552686</v>
      </c>
      <c r="F49" s="17"/>
      <c r="G49" s="17">
        <f>'Raw Data_vinc'!G61*'Raw Data_vinc'!G$95</f>
        <v>318.15129224091766</v>
      </c>
      <c r="H49" s="17">
        <f>'Raw Data_vinc'!H61*'Raw Data_vinc'!H$95</f>
        <v>10.263168852800334</v>
      </c>
      <c r="I49" s="17">
        <f>'Raw Data_vinc'!I61*'Raw Data_vinc'!I$95</f>
        <v>19.108540417023708</v>
      </c>
      <c r="J49" s="17"/>
      <c r="K49" s="17">
        <f>'Raw Data_vinc'!K61*'Raw Data_vinc'!K$95</f>
        <v>219.3063615960595</v>
      </c>
      <c r="L49" s="17">
        <f>'Raw Data_vinc'!L61*'Raw Data_vinc'!L$95</f>
        <v>13.276312498797637</v>
      </c>
      <c r="M49" s="17">
        <f>'Raw Data_vinc'!M61*'Raw Data_vinc'!M$95</f>
        <v>8.9761456752655526</v>
      </c>
      <c r="N49" s="17"/>
      <c r="O49" s="17">
        <f>'Raw Data_vinc'!O61*'Raw Data_vinc'!O$95</f>
        <v>4303.993143213339</v>
      </c>
      <c r="P49" s="17">
        <f>'Raw Data_vinc'!P61*'Raw Data_vinc'!P$95</f>
        <v>185.64246794871795</v>
      </c>
      <c r="Q49" s="17">
        <f>'Raw Data_vinc'!Q61*'Raw Data_vinc'!Q$95</f>
        <v>177.71779235224176</v>
      </c>
    </row>
    <row r="50" spans="1:17" x14ac:dyDescent="0.25">
      <c r="A50" t="s">
        <v>68</v>
      </c>
      <c r="B50" t="s">
        <v>69</v>
      </c>
      <c r="C50" s="17">
        <f>'Raw Data_vinc'!C62*'Raw Data_vinc'!C$95</f>
        <v>4429.3547394383722</v>
      </c>
      <c r="D50" s="17">
        <f>'Raw Data_vinc'!D62*'Raw Data_vinc'!D$95</f>
        <v>211.78497800872859</v>
      </c>
      <c r="E50" s="17">
        <f>'Raw Data_vinc'!E62*'Raw Data_vinc'!E$95</f>
        <v>222.40616966580973</v>
      </c>
      <c r="F50" s="17"/>
      <c r="G50" s="17">
        <f>'Raw Data_vinc'!G62*'Raw Data_vinc'!G$95</f>
        <v>1858.8927031368901</v>
      </c>
      <c r="H50" s="17">
        <f>'Raw Data_vinc'!H62*'Raw Data_vinc'!H$95</f>
        <v>130.34224443056422</v>
      </c>
      <c r="I50" s="17">
        <f>'Raw Data_vinc'!I62*'Raw Data_vinc'!I$95</f>
        <v>157.89688660382748</v>
      </c>
      <c r="J50" s="17"/>
      <c r="K50" s="17">
        <f>'Raw Data_vinc'!K62*'Raw Data_vinc'!K$95</f>
        <v>2037.3952610776778</v>
      </c>
      <c r="L50" s="17">
        <f>'Raw Data_vinc'!L62*'Raw Data_vinc'!L$95</f>
        <v>194.40314730382252</v>
      </c>
      <c r="M50" s="17">
        <f>'Raw Data_vinc'!M62*'Raw Data_vinc'!M$95</f>
        <v>167.55471927162367</v>
      </c>
      <c r="N50" s="17"/>
      <c r="O50" s="17">
        <f>'Raw Data_vinc'!O62*'Raw Data_vinc'!O$95</f>
        <v>7528.1471092410775</v>
      </c>
      <c r="P50" s="17">
        <f>'Raw Data_vinc'!P62*'Raw Data_vinc'!P$95</f>
        <v>472.00584935897433</v>
      </c>
      <c r="Q50" s="17">
        <f>'Raw Data_vinc'!Q62*'Raw Data_vinc'!Q$95</f>
        <v>412.15402907222028</v>
      </c>
    </row>
    <row r="51" spans="1:17" x14ac:dyDescent="0.25">
      <c r="A51" t="s">
        <v>70</v>
      </c>
      <c r="B51" t="s">
        <v>71</v>
      </c>
      <c r="C51" s="17">
        <f>'Raw Data_vinc'!C63*'Raw Data_vinc'!C$95</f>
        <v>13.385106238544566</v>
      </c>
      <c r="D51" s="17">
        <f>'Raw Data_vinc'!D63*'Raw Data_vinc'!D$95</f>
        <v>0.8370947747380576</v>
      </c>
      <c r="E51" s="17">
        <f>'Raw Data_vinc'!E63*'Raw Data_vinc'!E$95</f>
        <v>2.5861182519280201</v>
      </c>
      <c r="F51" s="17"/>
      <c r="G51" s="17">
        <f>'Raw Data_vinc'!G63*'Raw Data_vinc'!G$95</f>
        <v>19.450297342239505</v>
      </c>
      <c r="H51" s="17">
        <f>'Raw Data_vinc'!H63*'Raw Data_vinc'!H$95</f>
        <v>2.0526337705600666</v>
      </c>
      <c r="I51" s="17">
        <f>'Raw Data_vinc'!I63*'Raw Data_vinc'!I$95</f>
        <v>3.0171379605826907</v>
      </c>
      <c r="J51" s="17"/>
      <c r="K51" s="17">
        <f>'Raw Data_vinc'!K63*'Raw Data_vinc'!K$95</f>
        <v>3.9161850285010624</v>
      </c>
      <c r="L51" s="17">
        <f>'Raw Data_vinc'!L63*'Raw Data_vinc'!L$95</f>
        <v>0</v>
      </c>
      <c r="M51" s="17">
        <f>'Raw Data_vinc'!M63*'Raw Data_vinc'!M$95</f>
        <v>0.99734951947395034</v>
      </c>
      <c r="N51" s="17"/>
      <c r="O51" s="17">
        <f>'Raw Data_vinc'!O63*'Raw Data_vinc'!O$95</f>
        <v>16.460963066853669</v>
      </c>
      <c r="P51" s="17">
        <f>'Raw Data_vinc'!P63*'Raw Data_vinc'!P$95</f>
        <v>4.9372996794871788</v>
      </c>
      <c r="Q51" s="17">
        <f>'Raw Data_vinc'!Q63*'Raw Data_vinc'!Q$95</f>
        <v>2.8359222183868367</v>
      </c>
    </row>
    <row r="52" spans="1:17" x14ac:dyDescent="0.25">
      <c r="A52" t="s">
        <v>72</v>
      </c>
      <c r="B52" t="s">
        <v>73</v>
      </c>
      <c r="C52" s="17">
        <f>'Raw Data_vinc'!C64*'Raw Data_vinc'!C$95</f>
        <v>987.15158509266166</v>
      </c>
      <c r="D52" s="17">
        <f>'Raw Data_vinc'!D64*'Raw Data_vinc'!D$95</f>
        <v>73.664340176949068</v>
      </c>
      <c r="E52" s="17">
        <f>'Raw Data_vinc'!E64*'Raw Data_vinc'!E$95</f>
        <v>55.170522707797765</v>
      </c>
      <c r="F52" s="17"/>
      <c r="G52" s="17">
        <f>'Raw Data_vinc'!G64*'Raw Data_vinc'!G$95</f>
        <v>625.18812885769842</v>
      </c>
      <c r="H52" s="17">
        <f>'Raw Data_vinc'!H64*'Raw Data_vinc'!H$95</f>
        <v>96.473787216323132</v>
      </c>
      <c r="I52" s="17">
        <f>'Raw Data_vinc'!I64*'Raw Data_vinc'!I$95</f>
        <v>73.417023707512143</v>
      </c>
      <c r="J52" s="17"/>
      <c r="K52" s="17">
        <f>'Raw Data_vinc'!K64*'Raw Data_vinc'!K$95</f>
        <v>486.58598979125702</v>
      </c>
      <c r="L52" s="17">
        <f>'Raw Data_vinc'!L64*'Raw Data_vinc'!L$95</f>
        <v>90.089263384698242</v>
      </c>
      <c r="M52" s="17">
        <f>'Raw Data_vinc'!M64*'Raw Data_vinc'!M$95</f>
        <v>63.830369246332822</v>
      </c>
      <c r="N52" s="17"/>
      <c r="O52" s="17">
        <f>'Raw Data_vinc'!O64*'Raw Data_vinc'!O$95</f>
        <v>1702.0635811126692</v>
      </c>
      <c r="P52" s="17">
        <f>'Raw Data_vinc'!P64*'Raw Data_vinc'!P$95</f>
        <v>116.52027243589743</v>
      </c>
      <c r="Q52" s="17">
        <f>'Raw Data_vinc'!Q64*'Raw Data_vinc'!Q$95</f>
        <v>105.87442948644191</v>
      </c>
    </row>
    <row r="53" spans="1:17" x14ac:dyDescent="0.25">
      <c r="A53" t="s">
        <v>74</v>
      </c>
      <c r="B53" t="s">
        <v>75</v>
      </c>
      <c r="C53" s="17">
        <f>'Raw Data_vinc'!C65*'Raw Data_vinc'!C$95</f>
        <v>6859.8669472540896</v>
      </c>
      <c r="D53" s="17">
        <f>'Raw Data_vinc'!D65*'Raw Data_vinc'!D$95</f>
        <v>2577.4148114184795</v>
      </c>
      <c r="E53" s="17">
        <f>'Raw Data_vinc'!E65*'Raw Data_vinc'!E$95</f>
        <v>2276.6461011139672</v>
      </c>
      <c r="F53" s="17"/>
      <c r="G53" s="17">
        <f>'Raw Data_vinc'!G65*'Raw Data_vinc'!G$95</f>
        <v>3131.4978721005605</v>
      </c>
      <c r="H53" s="17">
        <f>'Raw Data_vinc'!H65*'Raw Data_vinc'!H$95</f>
        <v>1062.2379762648345</v>
      </c>
      <c r="I53" s="17">
        <f>'Raw Data_vinc'!I65*'Raw Data_vinc'!I$95</f>
        <v>1100.2496429591545</v>
      </c>
      <c r="J53" s="17"/>
      <c r="K53" s="17">
        <f>'Raw Data_vinc'!K65*'Raw Data_vinc'!K$95</f>
        <v>3182.8793819142384</v>
      </c>
      <c r="L53" s="17">
        <f>'Raw Data_vinc'!L65*'Raw Data_vinc'!L$95</f>
        <v>916.06556241703686</v>
      </c>
      <c r="M53" s="17">
        <f>'Raw Data_vinc'!M65*'Raw Data_vinc'!M$95</f>
        <v>924.54300455235193</v>
      </c>
      <c r="N53" s="17"/>
      <c r="O53" s="17">
        <f>'Raw Data_vinc'!O65*'Raw Data_vinc'!O$95</f>
        <v>12955.875331151627</v>
      </c>
      <c r="P53" s="17">
        <f>'Raw Data_vinc'!P65*'Raw Data_vinc'!P$95</f>
        <v>2037.1298477564101</v>
      </c>
      <c r="Q53" s="17">
        <f>'Raw Data_vinc'!Q65*'Raw Data_vinc'!Q$95</f>
        <v>1703.4439458443599</v>
      </c>
    </row>
    <row r="54" spans="1:17" x14ac:dyDescent="0.25">
      <c r="A54" t="s">
        <v>76</v>
      </c>
      <c r="B54" t="s">
        <v>77</v>
      </c>
      <c r="C54" s="17">
        <f>'Raw Data_vinc'!C66*'Raw Data_vinc'!C$95</f>
        <v>3290.5052836422055</v>
      </c>
      <c r="D54" s="17">
        <f>'Raw Data_vinc'!D66*'Raw Data_vinc'!D$95</f>
        <v>915.78168356343497</v>
      </c>
      <c r="E54" s="17">
        <f>'Raw Data_vinc'!E66*'Raw Data_vinc'!E$95</f>
        <v>828.41988003427582</v>
      </c>
      <c r="F54" s="17"/>
      <c r="G54" s="17">
        <f>'Raw Data_vinc'!G66*'Raw Data_vinc'!G$95</f>
        <v>5965.6840562554598</v>
      </c>
      <c r="H54" s="17">
        <f>'Raw Data_vinc'!H66*'Raw Data_vinc'!H$95</f>
        <v>4978.6632104934415</v>
      </c>
      <c r="I54" s="17">
        <f>'Raw Data_vinc'!I66*'Raw Data_vinc'!I$95</f>
        <v>5109.0202799200233</v>
      </c>
      <c r="J54" s="17"/>
      <c r="K54" s="17">
        <f>'Raw Data_vinc'!K66*'Raw Data_vinc'!K$95</f>
        <v>5524.7580289578736</v>
      </c>
      <c r="L54" s="17">
        <f>'Raw Data_vinc'!L66*'Raw Data_vinc'!L$95</f>
        <v>3836.8543121525167</v>
      </c>
      <c r="M54" s="17">
        <f>'Raw Data_vinc'!M66*'Raw Data_vinc'!M$95</f>
        <v>3409.9380070814364</v>
      </c>
      <c r="N54" s="17"/>
      <c r="O54" s="17">
        <f>'Raw Data_vinc'!O66*'Raw Data_vinc'!O$95</f>
        <v>3086.9792738039578</v>
      </c>
      <c r="P54" s="17">
        <f>'Raw Data_vinc'!P66*'Raw Data_vinc'!P$95</f>
        <v>321.91193910256408</v>
      </c>
      <c r="Q54" s="17">
        <f>'Raw Data_vinc'!Q66*'Raw Data_vinc'!Q$95</f>
        <v>303.44367736739156</v>
      </c>
    </row>
    <row r="55" spans="1:17" x14ac:dyDescent="0.25">
      <c r="A55" t="s">
        <v>78</v>
      </c>
      <c r="B55" t="s">
        <v>79</v>
      </c>
      <c r="C55" s="17">
        <f>'Raw Data_vinc'!C67*'Raw Data_vinc'!C$95</f>
        <v>5132.0728169619615</v>
      </c>
      <c r="D55" s="17">
        <f>'Raw Data_vinc'!D67*'Raw Data_vinc'!D$95</f>
        <v>5554.9609251617503</v>
      </c>
      <c r="E55" s="17">
        <f>'Raw Data_vinc'!E67*'Raw Data_vinc'!E$95</f>
        <v>412.05484147386454</v>
      </c>
      <c r="F55" s="17"/>
      <c r="G55" s="17">
        <f>'Raw Data_vinc'!G67*'Raw Data_vinc'!G$95</f>
        <v>975.29348101800952</v>
      </c>
      <c r="H55" s="17">
        <f>'Raw Data_vinc'!H67*'Raw Data_vinc'!H$95</f>
        <v>178.5791380387258</v>
      </c>
      <c r="I55" s="17">
        <f>'Raw Data_vinc'!I67*'Raw Data_vinc'!I$95</f>
        <v>98.559840045701236</v>
      </c>
      <c r="J55" s="17"/>
      <c r="K55" s="17">
        <f>'Raw Data_vinc'!K67*'Raw Data_vinc'!K$95</f>
        <v>2114.7399153905735</v>
      </c>
      <c r="L55" s="17">
        <f>'Raw Data_vinc'!L67*'Raw Data_vinc'!L$95</f>
        <v>808.90675439102745</v>
      </c>
      <c r="M55" s="17">
        <f>'Raw Data_vinc'!M67*'Raw Data_vinc'!M$95</f>
        <v>463.76752655538689</v>
      </c>
      <c r="N55" s="17"/>
      <c r="O55" s="17">
        <f>'Raw Data_vinc'!O67*'Raw Data_vinc'!O$95</f>
        <v>9787.6886395511901</v>
      </c>
      <c r="P55" s="17">
        <f>'Raw Data_vinc'!P67*'Raw Data_vinc'!P$95</f>
        <v>12186.243068910257</v>
      </c>
      <c r="Q55" s="17">
        <f>'Raw Data_vinc'!Q67*'Raw Data_vinc'!Q$95</f>
        <v>466.98185862769913</v>
      </c>
    </row>
    <row r="56" spans="1:17" x14ac:dyDescent="0.25">
      <c r="A56" t="s">
        <v>80</v>
      </c>
      <c r="B56" t="s">
        <v>81</v>
      </c>
      <c r="C56" s="17">
        <f>'Raw Data_vinc'!C68*'Raw Data_vinc'!C$95</f>
        <v>342.43563460276511</v>
      </c>
      <c r="D56" s="17">
        <f>'Raw Data_vinc'!D68*'Raw Data_vinc'!D$95</f>
        <v>346.55723674155587</v>
      </c>
      <c r="E56" s="17">
        <f>'Raw Data_vinc'!E68*'Raw Data_vinc'!E$95</f>
        <v>333.60925449871462</v>
      </c>
      <c r="F56" s="17"/>
      <c r="G56" s="17">
        <f>'Raw Data_vinc'!G68*'Raw Data_vinc'!G$95</f>
        <v>1765.8091372847437</v>
      </c>
      <c r="H56" s="17">
        <f>'Raw Data_vinc'!H68*'Raw Data_vinc'!H$95</f>
        <v>1897.6599208827815</v>
      </c>
      <c r="I56" s="17">
        <f>'Raw Data_vinc'!I68*'Raw Data_vinc'!I$95</f>
        <v>1874.6483861753784</v>
      </c>
      <c r="J56" s="17"/>
      <c r="K56" s="17">
        <f>'Raw Data_vinc'!K68*'Raw Data_vinc'!K$95</f>
        <v>3568.6236072215929</v>
      </c>
      <c r="L56" s="17">
        <f>'Raw Data_vinc'!L68*'Raw Data_vinc'!L$95</f>
        <v>1761.0080221619437</v>
      </c>
      <c r="M56" s="17">
        <f>'Raw Data_vinc'!M68*'Raw Data_vinc'!M$95</f>
        <v>652.26658573596353</v>
      </c>
      <c r="N56" s="17"/>
      <c r="O56" s="17">
        <f>'Raw Data_vinc'!O68*'Raw Data_vinc'!O$95</f>
        <v>12998.673835125446</v>
      </c>
      <c r="P56" s="17">
        <f>'Raw Data_vinc'!P68*'Raw Data_vinc'!P$95</f>
        <v>15147.635416666666</v>
      </c>
      <c r="Q56" s="17">
        <f>'Raw Data_vinc'!Q68*'Raw Data_vinc'!Q$95</f>
        <v>7401.7569899896444</v>
      </c>
    </row>
    <row r="57" spans="1:17" x14ac:dyDescent="0.25">
      <c r="A57" t="s">
        <v>82</v>
      </c>
      <c r="B57" t="s">
        <v>83</v>
      </c>
      <c r="C57" s="17">
        <f>'Raw Data_vinc'!C69*'Raw Data_vinc'!C$95</f>
        <v>2606.7494399565539</v>
      </c>
      <c r="D57" s="17">
        <f>'Raw Data_vinc'!D69*'Raw Data_vinc'!D$95</f>
        <v>211.78497800872859</v>
      </c>
      <c r="E57" s="17">
        <f>'Raw Data_vinc'!E69*'Raw Data_vinc'!E$95</f>
        <v>229.30248500428445</v>
      </c>
      <c r="F57" s="17"/>
      <c r="G57" s="17">
        <f>'Raw Data_vinc'!G69*'Raw Data_vinc'!G$95</f>
        <v>1155.9033849102336</v>
      </c>
      <c r="H57" s="17">
        <f>'Raw Data_vinc'!H69*'Raw Data_vinc'!H$95</f>
        <v>114.94749115136372</v>
      </c>
      <c r="I57" s="17">
        <f>'Raw Data_vinc'!I69*'Raw Data_vinc'!I$95</f>
        <v>129.73693230505569</v>
      </c>
      <c r="J57" s="17"/>
      <c r="K57" s="17">
        <f>'Raw Data_vinc'!K69*'Raw Data_vinc'!K$95</f>
        <v>1120.0289181513037</v>
      </c>
      <c r="L57" s="17">
        <f>'Raw Data_vinc'!L69*'Raw Data_vinc'!L$95</f>
        <v>137.50466516611837</v>
      </c>
      <c r="M57" s="17">
        <f>'Raw Data_vinc'!M69*'Raw Data_vinc'!M$95</f>
        <v>119.68194233687404</v>
      </c>
      <c r="N57" s="17"/>
      <c r="O57" s="17">
        <f>'Raw Data_vinc'!O69*'Raw Data_vinc'!O$95</f>
        <v>4408.2459093034122</v>
      </c>
      <c r="P57" s="17">
        <f>'Raw Data_vinc'!P69*'Raw Data_vinc'!P$95</f>
        <v>176.755328525641</v>
      </c>
      <c r="Q57" s="17">
        <f>'Raw Data_vinc'!Q69*'Raw Data_vinc'!Q$95</f>
        <v>203.24109231772331</v>
      </c>
    </row>
    <row r="58" spans="1:17" x14ac:dyDescent="0.25">
      <c r="A58" t="s">
        <v>84</v>
      </c>
      <c r="B58" t="s">
        <v>85</v>
      </c>
      <c r="C58" s="17">
        <f>'Raw Data_vinc'!C70*'Raw Data_vinc'!C$95</f>
        <v>1201.3132849093747</v>
      </c>
      <c r="D58" s="17">
        <f>'Raw Data_vinc'!D70*'Raw Data_vinc'!D$95</f>
        <v>83.709477473805762</v>
      </c>
      <c r="E58" s="17">
        <f>'Raw Data_vinc'!E70*'Raw Data_vinc'!E$95</f>
        <v>65.514995715509841</v>
      </c>
      <c r="F58" s="17"/>
      <c r="G58" s="17">
        <f>'Raw Data_vinc'!G70*'Raw Data_vinc'!G$95</f>
        <v>652.9742679180406</v>
      </c>
      <c r="H58" s="17">
        <f>'Raw Data_vinc'!H70*'Raw Data_vinc'!H$95</f>
        <v>64.657963772642091</v>
      </c>
      <c r="I58" s="17">
        <f>'Raw Data_vinc'!I70*'Raw Data_vinc'!I$95</f>
        <v>69.394173093401889</v>
      </c>
      <c r="J58" s="17"/>
      <c r="K58" s="17">
        <f>'Raw Data_vinc'!K70*'Raw Data_vinc'!K$95</f>
        <v>679.4581024449343</v>
      </c>
      <c r="L58" s="17">
        <f>'Raw Data_vinc'!L70*'Raw Data_vinc'!L$95</f>
        <v>66.381562493988184</v>
      </c>
      <c r="M58" s="17">
        <f>'Raw Data_vinc'!M70*'Raw Data_vinc'!M$95</f>
        <v>76.795912999494178</v>
      </c>
      <c r="N58" s="17"/>
      <c r="O58" s="17">
        <f>'Raw Data_vinc'!O70*'Raw Data_vinc'!O$95</f>
        <v>2419.7615708274893</v>
      </c>
      <c r="P58" s="17">
        <f>'Raw Data_vinc'!P70*'Raw Data_vinc'!P$95</f>
        <v>205.39166666666665</v>
      </c>
      <c r="Q58" s="17">
        <f>'Raw Data_vinc'!Q70*'Raw Data_vinc'!Q$95</f>
        <v>154.08510719901813</v>
      </c>
    </row>
    <row r="59" spans="1:17" x14ac:dyDescent="0.25">
      <c r="A59" t="s">
        <v>86</v>
      </c>
      <c r="B59" t="s">
        <v>87</v>
      </c>
      <c r="C59" s="17">
        <f>'Raw Data_vinc'!C71*'Raw Data_vinc'!C$95</f>
        <v>9474.4243658497944</v>
      </c>
      <c r="D59" s="17">
        <f>'Raw Data_vinc'!D71*'Raw Data_vinc'!D$95</f>
        <v>521.51004466180984</v>
      </c>
      <c r="E59" s="17">
        <f>'Raw Data_vinc'!E71*'Raw Data_vinc'!E$95</f>
        <v>462.91516709511563</v>
      </c>
      <c r="F59" s="17"/>
      <c r="G59" s="17">
        <f>'Raw Data_vinc'!G71*'Raw Data_vinc'!G$95</f>
        <v>4701.4147290098917</v>
      </c>
      <c r="H59" s="17">
        <f>'Raw Data_vinc'!H71*'Raw Data_vinc'!H$95</f>
        <v>606.55327920049967</v>
      </c>
      <c r="I59" s="17">
        <f>'Raw Data_vinc'!I71*'Raw Data_vinc'!I$95</f>
        <v>559.17623536132533</v>
      </c>
      <c r="J59" s="17"/>
      <c r="K59" s="17">
        <f>'Raw Data_vinc'!K71*'Raw Data_vinc'!K$95</f>
        <v>4308.7825776082936</v>
      </c>
      <c r="L59" s="17">
        <f>'Raw Data_vinc'!L71*'Raw Data_vinc'!L$95</f>
        <v>423.89369192589595</v>
      </c>
      <c r="M59" s="17">
        <f>'Raw Data_vinc'!M71*'Raw Data_vinc'!M$95</f>
        <v>431.8523419322205</v>
      </c>
      <c r="N59" s="17"/>
      <c r="O59" s="17">
        <f>'Raw Data_vinc'!O71*'Raw Data_vinc'!O$95</f>
        <v>19780.590618669157</v>
      </c>
      <c r="P59" s="17">
        <f>'Raw Data_vinc'!P71*'Raw Data_vinc'!P$95</f>
        <v>742.5698717948718</v>
      </c>
      <c r="Q59" s="17">
        <f>'Raw Data_vinc'!Q71*'Raw Data_vinc'!Q$95</f>
        <v>685.34786944348559</v>
      </c>
    </row>
    <row r="60" spans="1:17" x14ac:dyDescent="0.25">
      <c r="A60" t="s">
        <v>88</v>
      </c>
      <c r="B60" t="s">
        <v>89</v>
      </c>
      <c r="C60" s="17">
        <f>'Raw Data_vinc'!C72*'Raw Data_vinc'!C$95</f>
        <v>1785.7962573258208</v>
      </c>
      <c r="D60" s="17">
        <f>'Raw Data_vinc'!D72*'Raw Data_vinc'!D$95</f>
        <v>90.40623567171022</v>
      </c>
      <c r="E60" s="17">
        <f>'Raw Data_vinc'!E72*'Raw Data_vinc'!E$95</f>
        <v>88.790059982862033</v>
      </c>
      <c r="F60" s="17"/>
      <c r="G60" s="17">
        <f>'Raw Data_vinc'!G72*'Raw Data_vinc'!G$95</f>
        <v>355.66257997237955</v>
      </c>
      <c r="H60" s="17">
        <f>'Raw Data_vinc'!H72*'Raw Data_vinc'!H$95</f>
        <v>198.07915885904643</v>
      </c>
      <c r="I60" s="17">
        <f>'Raw Data_vinc'!I72*'Raw Data_vinc'!I$95</f>
        <v>231.31391031133961</v>
      </c>
      <c r="J60" s="17"/>
      <c r="K60" s="17">
        <f>'Raw Data_vinc'!K72*'Raw Data_vinc'!K$95</f>
        <v>132.17124471191084</v>
      </c>
      <c r="L60" s="17">
        <f>'Raw Data_vinc'!L72*'Raw Data_vinc'!L$95</f>
        <v>14.224620534426039</v>
      </c>
      <c r="M60" s="17">
        <f>'Raw Data_vinc'!M72*'Raw Data_vinc'!M$95</f>
        <v>8.9761456752655526</v>
      </c>
      <c r="N60" s="17"/>
      <c r="O60" s="17">
        <f>'Raw Data_vinc'!O72*'Raw Data_vinc'!O$95</f>
        <v>5039.2494935328032</v>
      </c>
      <c r="P60" s="17">
        <f>'Raw Data_vinc'!P72*'Raw Data_vinc'!P$95</f>
        <v>329.8116185897436</v>
      </c>
      <c r="Q60" s="17">
        <f>'Raw Data_vinc'!Q72*'Raw Data_vinc'!Q$95</f>
        <v>301.55306255513364</v>
      </c>
    </row>
    <row r="61" spans="1:17" x14ac:dyDescent="0.25">
      <c r="A61" t="s">
        <v>90</v>
      </c>
      <c r="B61" t="s">
        <v>91</v>
      </c>
      <c r="C61" s="17">
        <f>'Raw Data_vinc'!C73*'Raw Data_vinc'!C$95</f>
        <v>2332.3547620663903</v>
      </c>
      <c r="D61" s="17">
        <f>'Raw Data_vinc'!D73*'Raw Data_vinc'!D$95</f>
        <v>362.46203746157892</v>
      </c>
      <c r="E61" s="17">
        <f>'Raw Data_vinc'!E73*'Raw Data_vinc'!E$95</f>
        <v>305.16195372750639</v>
      </c>
      <c r="F61" s="17"/>
      <c r="G61" s="17">
        <f>'Raw Data_vinc'!G73*'Raw Data_vinc'!G$95</f>
        <v>1849.1675544657703</v>
      </c>
      <c r="H61" s="17">
        <f>'Raw Data_vinc'!H73*'Raw Data_vinc'!H$95</f>
        <v>526.50056214865708</v>
      </c>
      <c r="I61" s="17">
        <f>'Raw Data_vinc'!I73*'Raw Data_vinc'!I$95</f>
        <v>510.90202799200227</v>
      </c>
      <c r="J61" s="17"/>
      <c r="K61" s="17">
        <f>'Raw Data_vinc'!K73*'Raw Data_vinc'!K$95</f>
        <v>1643.818665713321</v>
      </c>
      <c r="L61" s="17">
        <f>'Raw Data_vinc'!L73*'Raw Data_vinc'!L$95</f>
        <v>476.05063388545813</v>
      </c>
      <c r="M61" s="17">
        <f>'Raw Data_vinc'!M73*'Raw Data_vinc'!M$95</f>
        <v>388.96631259484064</v>
      </c>
      <c r="N61" s="17"/>
      <c r="O61" s="17">
        <f>'Raw Data_vinc'!O73*'Raw Data_vinc'!O$95</f>
        <v>1587.9342371824839</v>
      </c>
      <c r="P61" s="17">
        <f>'Raw Data_vinc'!P73*'Raw Data_vinc'!P$95</f>
        <v>202.42928685897436</v>
      </c>
      <c r="Q61" s="17">
        <f>'Raw Data_vinc'!Q73*'Raw Data_vinc'!Q$95</f>
        <v>148.41326276224447</v>
      </c>
    </row>
    <row r="62" spans="1:17" x14ac:dyDescent="0.25">
      <c r="A62" t="s">
        <v>92</v>
      </c>
      <c r="B62" t="s">
        <v>93</v>
      </c>
      <c r="C62" s="17">
        <f>'Raw Data_vinc'!C74*'Raw Data_vinc'!C$95</f>
        <v>1989.9191274636253</v>
      </c>
      <c r="D62" s="17">
        <f>'Raw Data_vinc'!D74*'Raw Data_vinc'!D$95</f>
        <v>115.51907891385194</v>
      </c>
      <c r="E62" s="17">
        <f>'Raw Data_vinc'!E74*'Raw Data_vinc'!E$95</f>
        <v>121.54755784061695</v>
      </c>
      <c r="F62" s="17"/>
      <c r="G62" s="17">
        <f>'Raw Data_vinc'!G74*'Raw Data_vinc'!G$95</f>
        <v>1001.6903131253346</v>
      </c>
      <c r="H62" s="17">
        <f>'Raw Data_vinc'!H74*'Raw Data_vinc'!H$95</f>
        <v>71.842181969602336</v>
      </c>
      <c r="I62" s="17">
        <f>'Raw Data_vinc'!I74*'Raw Data_vinc'!I$95</f>
        <v>89.50842616395316</v>
      </c>
      <c r="J62" s="17"/>
      <c r="K62" s="17">
        <f>'Raw Data_vinc'!K74*'Raw Data_vinc'!K$95</f>
        <v>1035.830940038531</v>
      </c>
      <c r="L62" s="17">
        <f>'Raw Data_vinc'!L74*'Raw Data_vinc'!L$95</f>
        <v>100.52065177661068</v>
      </c>
      <c r="M62" s="17">
        <f>'Raw Data_vinc'!M74*'Raw Data_vinc'!M$95</f>
        <v>135.63953464845724</v>
      </c>
      <c r="N62" s="17"/>
      <c r="O62" s="17">
        <f>'Raw Data_vinc'!O74*'Raw Data_vinc'!O$95</f>
        <v>2738.0068567866601</v>
      </c>
      <c r="P62" s="17">
        <f>'Raw Data_vinc'!P74*'Raw Data_vinc'!P$95</f>
        <v>167.86818910256409</v>
      </c>
      <c r="Q62" s="17">
        <f>'Raw Data_vinc'!Q74*'Raw Data_vinc'!Q$95</f>
        <v>157.86633682353391</v>
      </c>
    </row>
    <row r="63" spans="1:17" x14ac:dyDescent="0.25">
      <c r="A63" t="s">
        <v>94</v>
      </c>
      <c r="B63" t="s">
        <v>95</v>
      </c>
      <c r="C63" s="17">
        <f>'Raw Data_vinc'!C75*'Raw Data_vinc'!C$95</f>
        <v>1814.7973208426672</v>
      </c>
      <c r="D63" s="17">
        <f>'Raw Data_vinc'!D75*'Raw Data_vinc'!D$95</f>
        <v>2122.8723487357142</v>
      </c>
      <c r="E63" s="17">
        <f>'Raw Data_vinc'!E75*'Raw Data_vinc'!E$95</f>
        <v>238.78491859468721</v>
      </c>
      <c r="F63" s="17"/>
      <c r="G63" s="17">
        <f>'Raw Data_vinc'!G75*'Raw Data_vinc'!G$95</f>
        <v>1935.304585552831</v>
      </c>
      <c r="H63" s="17">
        <f>'Raw Data_vinc'!H75*'Raw Data_vinc'!H$95</f>
        <v>1869.9493649802207</v>
      </c>
      <c r="I63" s="17">
        <f>'Raw Data_vinc'!I75*'Raw Data_vinc'!I$95</f>
        <v>417.37075121393889</v>
      </c>
      <c r="J63" s="17"/>
      <c r="K63" s="17">
        <f>'Raw Data_vinc'!K75*'Raw Data_vinc'!K$95</f>
        <v>1632.0701106278177</v>
      </c>
      <c r="L63" s="17">
        <f>'Raw Data_vinc'!L75*'Raw Data_vinc'!L$95</f>
        <v>1628.2448971739673</v>
      </c>
      <c r="M63" s="17">
        <f>'Raw Data_vinc'!M75*'Raw Data_vinc'!M$95</f>
        <v>308.18100151745068</v>
      </c>
      <c r="N63" s="17"/>
      <c r="O63" s="17">
        <f>'Raw Data_vinc'!O75*'Raw Data_vinc'!O$95</f>
        <v>1235.6696275518152</v>
      </c>
      <c r="P63" s="17">
        <f>'Raw Data_vinc'!P75*'Raw Data_vinc'!P$95</f>
        <v>1790.2648637820512</v>
      </c>
      <c r="Q63" s="17">
        <f>'Raw Data_vinc'!Q75*'Raw Data_vinc'!Q$95</f>
        <v>118.16342576611819</v>
      </c>
    </row>
    <row r="64" spans="1:17" x14ac:dyDescent="0.25">
      <c r="A64" t="s">
        <v>96</v>
      </c>
      <c r="B64" t="s">
        <v>97</v>
      </c>
      <c r="C64" s="17">
        <f>'Raw Data_vinc'!C76*'Raw Data_vinc'!C$95</f>
        <v>11.154255198787137</v>
      </c>
      <c r="D64" s="17">
        <f>'Raw Data_vinc'!D76*'Raw Data_vinc'!D$95</f>
        <v>6.6967581979044608</v>
      </c>
      <c r="E64" s="17">
        <f>'Raw Data_vinc'!E76*'Raw Data_vinc'!E$95</f>
        <v>7.7583547557840609</v>
      </c>
      <c r="F64" s="17"/>
      <c r="G64" s="17">
        <f>'Raw Data_vinc'!G76*'Raw Data_vinc'!G$95</f>
        <v>9.7251486711197526</v>
      </c>
      <c r="H64" s="17">
        <f>'Raw Data_vinc'!H76*'Raw Data_vinc'!H$95</f>
        <v>9.2368519675203</v>
      </c>
      <c r="I64" s="17">
        <f>'Raw Data_vinc'!I76*'Raw Data_vinc'!I$95</f>
        <v>7.0399885746929449</v>
      </c>
      <c r="J64" s="17"/>
      <c r="K64" s="17">
        <f>'Raw Data_vinc'!K76*'Raw Data_vinc'!K$95</f>
        <v>9.7904625712526556</v>
      </c>
      <c r="L64" s="17">
        <f>'Raw Data_vinc'!L76*'Raw Data_vinc'!L$95</f>
        <v>4.7415401781420128</v>
      </c>
      <c r="M64" s="17">
        <f>'Raw Data_vinc'!M76*'Raw Data_vinc'!M$95</f>
        <v>4.9867475973697513</v>
      </c>
      <c r="N64" s="17"/>
      <c r="O64" s="17">
        <f>'Raw Data_vinc'!O76*'Raw Data_vinc'!O$95</f>
        <v>16.460963066853669</v>
      </c>
      <c r="P64" s="17">
        <f>'Raw Data_vinc'!P76*'Raw Data_vinc'!P$95</f>
        <v>5.9247596153846152</v>
      </c>
      <c r="Q64" s="17">
        <f>'Raw Data_vinc'!Q76*'Raw Data_vinc'!Q$95</f>
        <v>4.7265370306447281</v>
      </c>
    </row>
    <row r="65" spans="1:17" x14ac:dyDescent="0.25">
      <c r="A65" t="s">
        <v>98</v>
      </c>
      <c r="B65" t="s">
        <v>99</v>
      </c>
      <c r="C65" s="17">
        <f>'Raw Data_vinc'!C77*'Raw Data_vinc'!C$95</f>
        <v>10.038829678908424</v>
      </c>
      <c r="D65" s="17">
        <f>'Raw Data_vinc'!D77*'Raw Data_vinc'!D$95</f>
        <v>8.3709477473805762</v>
      </c>
      <c r="E65" s="17">
        <f>'Raw Data_vinc'!E77*'Raw Data_vinc'!E$95</f>
        <v>6.0342759211653805</v>
      </c>
      <c r="F65" s="17"/>
      <c r="G65" s="17">
        <f>'Raw Data_vinc'!G77*'Raw Data_vinc'!G$95</f>
        <v>6.9465347650855378</v>
      </c>
      <c r="H65" s="17">
        <f>'Raw Data_vinc'!H77*'Raw Data_vinc'!H$95</f>
        <v>6.1579013116801997</v>
      </c>
      <c r="I65" s="17">
        <f>'Raw Data_vinc'!I77*'Raw Data_vinc'!I$95</f>
        <v>11.062839188803199</v>
      </c>
      <c r="J65" s="17"/>
      <c r="K65" s="17">
        <f>'Raw Data_vinc'!K77*'Raw Data_vinc'!K$95</f>
        <v>9.7904625712526556</v>
      </c>
      <c r="L65" s="17">
        <f>'Raw Data_vinc'!L77*'Raw Data_vinc'!L$95</f>
        <v>7.5864642850272208</v>
      </c>
      <c r="M65" s="17">
        <f>'Raw Data_vinc'!M77*'Raw Data_vinc'!M$95</f>
        <v>5.984097116843702</v>
      </c>
      <c r="N65" s="17"/>
      <c r="O65" s="17">
        <f>'Raw Data_vinc'!O77*'Raw Data_vinc'!O$95</f>
        <v>5.4869876889512224</v>
      </c>
      <c r="P65" s="17">
        <f>'Raw Data_vinc'!P77*'Raw Data_vinc'!P$95</f>
        <v>3.9498397435897434</v>
      </c>
      <c r="Q65" s="17">
        <f>'Raw Data_vinc'!Q77*'Raw Data_vinc'!Q$95</f>
        <v>5.6718444367736733</v>
      </c>
    </row>
    <row r="66" spans="1:17" x14ac:dyDescent="0.25">
      <c r="A66" t="s">
        <v>100</v>
      </c>
      <c r="B66" t="s">
        <v>101</v>
      </c>
      <c r="C66" s="17">
        <f>'Raw Data_vinc'!C78*'Raw Data_vinc'!C$95</f>
        <v>2.2308510397574275</v>
      </c>
      <c r="D66" s="17">
        <f>'Raw Data_vinc'!D78*'Raw Data_vinc'!D$95</f>
        <v>2.5112843242141727</v>
      </c>
      <c r="E66" s="17">
        <f>'Raw Data_vinc'!E78*'Raw Data_vinc'!E$95</f>
        <v>0</v>
      </c>
      <c r="F66" s="17"/>
      <c r="G66" s="17">
        <f>'Raw Data_vinc'!G78*'Raw Data_vinc'!G$95</f>
        <v>0</v>
      </c>
      <c r="H66" s="17">
        <f>'Raw Data_vinc'!H78*'Raw Data_vinc'!H$95</f>
        <v>0</v>
      </c>
      <c r="I66" s="17">
        <f>'Raw Data_vinc'!I78*'Raw Data_vinc'!I$95</f>
        <v>0</v>
      </c>
      <c r="J66" s="17"/>
      <c r="K66" s="17">
        <f>'Raw Data_vinc'!K78*'Raw Data_vinc'!K$95</f>
        <v>727.43136904407231</v>
      </c>
      <c r="L66" s="17">
        <f>'Raw Data_vinc'!L78*'Raw Data_vinc'!L$95</f>
        <v>46.467093745791729</v>
      </c>
      <c r="M66" s="17">
        <f>'Raw Data_vinc'!M78*'Raw Data_vinc'!M$95</f>
        <v>74.801213960546278</v>
      </c>
      <c r="N66" s="17"/>
      <c r="O66" s="17">
        <f>'Raw Data_vinc'!O78*'Raw Data_vinc'!O$95</f>
        <v>4.3895901511609781</v>
      </c>
      <c r="P66" s="17">
        <f>'Raw Data_vinc'!P78*'Raw Data_vinc'!P$95</f>
        <v>0.98745993589743586</v>
      </c>
      <c r="Q66" s="17">
        <f>'Raw Data_vinc'!Q78*'Raw Data_vinc'!Q$95</f>
        <v>0.94530740612894559</v>
      </c>
    </row>
    <row r="67" spans="1:17" x14ac:dyDescent="0.25">
      <c r="A67" t="s">
        <v>102</v>
      </c>
      <c r="B67" t="s">
        <v>103</v>
      </c>
      <c r="C67" s="17">
        <f>'Raw Data_vinc'!C79*'Raw Data_vinc'!C$95</f>
        <v>4.461702079514855</v>
      </c>
      <c r="D67" s="17">
        <f>'Raw Data_vinc'!D79*'Raw Data_vinc'!D$95</f>
        <v>2.5112843242141727</v>
      </c>
      <c r="E67" s="17">
        <f>'Raw Data_vinc'!E79*'Raw Data_vinc'!E$95</f>
        <v>5.1722365038560403</v>
      </c>
      <c r="F67" s="17"/>
      <c r="G67" s="17">
        <f>'Raw Data_vinc'!G79*'Raw Data_vinc'!G$95</f>
        <v>18.0609903892224</v>
      </c>
      <c r="H67" s="17">
        <f>'Raw Data_vinc'!H79*'Raw Data_vinc'!H$95</f>
        <v>14.368436393920465</v>
      </c>
      <c r="I67" s="17">
        <f>'Raw Data_vinc'!I79*'Raw Data_vinc'!I$95</f>
        <v>17.097115109968581</v>
      </c>
      <c r="J67" s="17"/>
      <c r="K67" s="17">
        <f>'Raw Data_vinc'!K79*'Raw Data_vinc'!K$95</f>
        <v>4.8952312856263278</v>
      </c>
      <c r="L67" s="17">
        <f>'Raw Data_vinc'!L79*'Raw Data_vinc'!L$95</f>
        <v>2.844924106885208</v>
      </c>
      <c r="M67" s="17">
        <f>'Raw Data_vinc'!M79*'Raw Data_vinc'!M$95</f>
        <v>2.992048558421851</v>
      </c>
      <c r="N67" s="17"/>
      <c r="O67" s="17">
        <f>'Raw Data_vinc'!O79*'Raw Data_vinc'!O$95</f>
        <v>12.07137291569269</v>
      </c>
      <c r="P67" s="17">
        <f>'Raw Data_vinc'!P79*'Raw Data_vinc'!P$95</f>
        <v>7.8996794871794869</v>
      </c>
      <c r="Q67" s="17">
        <f>'Raw Data_vinc'!Q79*'Raw Data_vinc'!Q$95</f>
        <v>8.5077666551605109</v>
      </c>
    </row>
    <row r="68" spans="1:17" x14ac:dyDescent="0.25">
      <c r="A68" t="s">
        <v>104</v>
      </c>
      <c r="B68" t="s">
        <v>105</v>
      </c>
      <c r="C68" s="17">
        <f>'Raw Data_vinc'!C80*'Raw Data_vinc'!C$95</f>
        <v>1763.4877469282465</v>
      </c>
      <c r="D68" s="17">
        <f>'Raw Data_vinc'!D80*'Raw Data_vinc'!D$95</f>
        <v>687.25481005994527</v>
      </c>
      <c r="E68" s="17">
        <f>'Raw Data_vinc'!E80*'Raw Data_vinc'!E$95</f>
        <v>126.71979434447299</v>
      </c>
      <c r="F68" s="17"/>
      <c r="G68" s="17">
        <f>'Raw Data_vinc'!G80*'Raw Data_vinc'!G$95</f>
        <v>1161.4606127223019</v>
      </c>
      <c r="H68" s="17">
        <f>'Raw Data_vinc'!H80*'Raw Data_vinc'!H$95</f>
        <v>103.65800541328336</v>
      </c>
      <c r="I68" s="17">
        <f>'Raw Data_vinc'!I80*'Raw Data_vinc'!I$95</f>
        <v>104.59411596686661</v>
      </c>
      <c r="J68" s="17"/>
      <c r="K68" s="17">
        <f>'Raw Data_vinc'!K80*'Raw Data_vinc'!K$95</f>
        <v>1036.8099862956562</v>
      </c>
      <c r="L68" s="17">
        <f>'Raw Data_vinc'!L80*'Raw Data_vinc'!L$95</f>
        <v>161.21236605682844</v>
      </c>
      <c r="M68" s="17">
        <f>'Raw Data_vinc'!M80*'Raw Data_vinc'!M$95</f>
        <v>172.54146686899341</v>
      </c>
      <c r="N68" s="17"/>
      <c r="O68" s="17">
        <f>'Raw Data_vinc'!O80*'Raw Data_vinc'!O$95</f>
        <v>2660.0916316035527</v>
      </c>
      <c r="P68" s="17">
        <f>'Raw Data_vinc'!P80*'Raw Data_vinc'!P$95</f>
        <v>192.5546875</v>
      </c>
      <c r="Q68" s="17">
        <f>'Raw Data_vinc'!Q80*'Raw Data_vinc'!Q$95</f>
        <v>122.88996279676293</v>
      </c>
    </row>
    <row r="69" spans="1:17" x14ac:dyDescent="0.25">
      <c r="A69" t="s">
        <v>106</v>
      </c>
      <c r="B69" t="s">
        <v>107</v>
      </c>
      <c r="C69" s="17">
        <f>'Raw Data_vinc'!C81*'Raw Data_vinc'!C$95</f>
        <v>8.92340415902971</v>
      </c>
      <c r="D69" s="17">
        <f>'Raw Data_vinc'!D81*'Raw Data_vinc'!D$95</f>
        <v>2.5112843242141727</v>
      </c>
      <c r="E69" s="17">
        <f>'Raw Data_vinc'!E81*'Raw Data_vinc'!E$95</f>
        <v>2.5861182519280201</v>
      </c>
      <c r="F69" s="17"/>
      <c r="G69" s="17">
        <f>'Raw Data_vinc'!G81*'Raw Data_vinc'!G$95</f>
        <v>11.114455624136861</v>
      </c>
      <c r="H69" s="17">
        <f>'Raw Data_vinc'!H81*'Raw Data_vinc'!H$95</f>
        <v>2.0526337705600666</v>
      </c>
      <c r="I69" s="17">
        <f>'Raw Data_vinc'!I81*'Raw Data_vinc'!I$95</f>
        <v>1.0057126535275636</v>
      </c>
      <c r="J69" s="17"/>
      <c r="K69" s="17">
        <f>'Raw Data_vinc'!K81*'Raw Data_vinc'!K$95</f>
        <v>6.8533237998768595</v>
      </c>
      <c r="L69" s="17">
        <f>'Raw Data_vinc'!L81*'Raw Data_vinc'!L$95</f>
        <v>0.9483080356284026</v>
      </c>
      <c r="M69" s="17">
        <f>'Raw Data_vinc'!M81*'Raw Data_vinc'!M$95</f>
        <v>1.9946990389479007</v>
      </c>
      <c r="N69" s="17"/>
      <c r="O69" s="17">
        <f>'Raw Data_vinc'!O81*'Raw Data_vinc'!O$95</f>
        <v>15.363565529063424</v>
      </c>
      <c r="P69" s="17">
        <f>'Raw Data_vinc'!P81*'Raw Data_vinc'!P$95</f>
        <v>8.8871394230769223</v>
      </c>
      <c r="Q69" s="17">
        <f>'Raw Data_vinc'!Q81*'Raw Data_vinc'!Q$95</f>
        <v>1.8906148122578912</v>
      </c>
    </row>
    <row r="70" spans="1:17" x14ac:dyDescent="0.25">
      <c r="A70" t="s">
        <v>108</v>
      </c>
      <c r="B70" t="s">
        <v>109</v>
      </c>
      <c r="C70" s="17">
        <f>'Raw Data_vinc'!C82*'Raw Data_vinc'!C$95</f>
        <v>2559.9015681216479</v>
      </c>
      <c r="D70" s="17">
        <f>'Raw Data_vinc'!D82*'Raw Data_vinc'!D$95</f>
        <v>405.99096574795794</v>
      </c>
      <c r="E70" s="17">
        <f>'Raw Data_vinc'!E82*'Raw Data_vinc'!E$95</f>
        <v>347.40188517566406</v>
      </c>
      <c r="F70" s="17"/>
      <c r="G70" s="17">
        <f>'Raw Data_vinc'!G82*'Raw Data_vinc'!G$95</f>
        <v>3451.0384712944951</v>
      </c>
      <c r="H70" s="17">
        <f>'Raw Data_vinc'!H82*'Raw Data_vinc'!H$95</f>
        <v>324.31613574849052</v>
      </c>
      <c r="I70" s="17">
        <f>'Raw Data_vinc'!I82*'Raw Data_vinc'!I$95</f>
        <v>351.99942873464727</v>
      </c>
      <c r="J70" s="17"/>
      <c r="K70" s="17">
        <f>'Raw Data_vinc'!K82*'Raw Data_vinc'!K$95</f>
        <v>1825.9212695386204</v>
      </c>
      <c r="L70" s="17">
        <f>'Raw Data_vinc'!L82*'Raw Data_vinc'!L$95</f>
        <v>381.21983032261784</v>
      </c>
      <c r="M70" s="17">
        <f>'Raw Data_vinc'!M82*'Raw Data_vinc'!M$95</f>
        <v>378.9928174001011</v>
      </c>
      <c r="N70" s="17"/>
      <c r="O70" s="17">
        <f>'Raw Data_vinc'!O82*'Raw Data_vinc'!O$95</f>
        <v>2497.6767960105967</v>
      </c>
      <c r="P70" s="17">
        <f>'Raw Data_vinc'!P82*'Raw Data_vinc'!P$95</f>
        <v>451.26919070512821</v>
      </c>
      <c r="Q70" s="17">
        <f>'Raw Data_vinc'!Q82*'Raw Data_vinc'!Q$95</f>
        <v>437.67732903770178</v>
      </c>
    </row>
    <row r="71" spans="1:17" x14ac:dyDescent="0.25">
      <c r="A71" t="s">
        <v>110</v>
      </c>
      <c r="B71" t="s">
        <v>111</v>
      </c>
      <c r="C71" s="17">
        <f>'Raw Data_vinc'!C83*'Raw Data_vinc'!C$95</f>
        <v>2588.9026316384948</v>
      </c>
      <c r="D71" s="17">
        <f>'Raw Data_vinc'!D83*'Raw Data_vinc'!D$95</f>
        <v>219.31883098137109</v>
      </c>
      <c r="E71" s="17">
        <f>'Raw Data_vinc'!E83*'Raw Data_vinc'!E$95</f>
        <v>173.26992287917736</v>
      </c>
      <c r="F71" s="17"/>
      <c r="G71" s="17">
        <f>'Raw Data_vinc'!G83*'Raw Data_vinc'!G$95</f>
        <v>405.6776302809954</v>
      </c>
      <c r="H71" s="17">
        <f>'Raw Data_vinc'!H83*'Raw Data_vinc'!H$95</f>
        <v>16.421070164480533</v>
      </c>
      <c r="I71" s="17">
        <f>'Raw Data_vinc'!I83*'Raw Data_vinc'!I$95</f>
        <v>12.068551842330763</v>
      </c>
      <c r="J71" s="17"/>
      <c r="K71" s="17">
        <f>'Raw Data_vinc'!K83*'Raw Data_vinc'!K$95</f>
        <v>277.07009076645016</v>
      </c>
      <c r="L71" s="17">
        <f>'Raw Data_vinc'!L83*'Raw Data_vinc'!L$95</f>
        <v>16.121236605682846</v>
      </c>
      <c r="M71" s="17">
        <f>'Raw Data_vinc'!M83*'Raw Data_vinc'!M$95</f>
        <v>27.925786545270611</v>
      </c>
      <c r="N71" s="17"/>
      <c r="O71" s="17">
        <f>'Raw Data_vinc'!O83*'Raw Data_vinc'!O$95</f>
        <v>6.5843852267414675</v>
      </c>
      <c r="P71" s="17">
        <f>'Raw Data_vinc'!P83*'Raw Data_vinc'!P$95</f>
        <v>0.98745993589743586</v>
      </c>
      <c r="Q71" s="17">
        <f>'Raw Data_vinc'!Q83*'Raw Data_vinc'!Q$95</f>
        <v>0.94530740612894559</v>
      </c>
    </row>
    <row r="72" spans="1:17" x14ac:dyDescent="0.25">
      <c r="A72" t="s">
        <v>112</v>
      </c>
      <c r="B72" t="s">
        <v>113</v>
      </c>
      <c r="C72" s="17">
        <f>'Raw Data_vinc'!C84*'Raw Data_vinc'!C$95</f>
        <v>5.5771275993935685</v>
      </c>
      <c r="D72" s="17">
        <f>'Raw Data_vinc'!D84*'Raw Data_vinc'!D$95</f>
        <v>1.6741895494761152</v>
      </c>
      <c r="E72" s="17">
        <f>'Raw Data_vinc'!E84*'Raw Data_vinc'!E$95</f>
        <v>0</v>
      </c>
      <c r="F72" s="17"/>
      <c r="G72" s="17">
        <f>'Raw Data_vinc'!G84*'Raw Data_vinc'!G$95</f>
        <v>4.167920859051323</v>
      </c>
      <c r="H72" s="17">
        <f>'Raw Data_vinc'!H84*'Raw Data_vinc'!H$95</f>
        <v>1.0263168852800333</v>
      </c>
      <c r="I72" s="17">
        <f>'Raw Data_vinc'!I84*'Raw Data_vinc'!I$95</f>
        <v>0</v>
      </c>
      <c r="J72" s="17"/>
      <c r="K72" s="17">
        <f>'Raw Data_vinc'!K84*'Raw Data_vinc'!K$95</f>
        <v>3.9161850285010624</v>
      </c>
      <c r="L72" s="17">
        <f>'Raw Data_vinc'!L84*'Raw Data_vinc'!L$95</f>
        <v>0.9483080356284026</v>
      </c>
      <c r="M72" s="17">
        <f>'Raw Data_vinc'!M84*'Raw Data_vinc'!M$95</f>
        <v>0.99734951947395034</v>
      </c>
      <c r="N72" s="17"/>
      <c r="O72" s="17">
        <f>'Raw Data_vinc'!O84*'Raw Data_vinc'!O$95</f>
        <v>8.7791803023219561</v>
      </c>
      <c r="P72" s="17">
        <f>'Raw Data_vinc'!P84*'Raw Data_vinc'!P$95</f>
        <v>0.98745993589743586</v>
      </c>
      <c r="Q72" s="17">
        <f>'Raw Data_vinc'!Q84*'Raw Data_vinc'!Q$95</f>
        <v>0.94530740612894559</v>
      </c>
    </row>
    <row r="73" spans="1:17" x14ac:dyDescent="0.25">
      <c r="A73" t="s">
        <v>114</v>
      </c>
      <c r="B73" t="s">
        <v>115</v>
      </c>
      <c r="C73" s="17">
        <f>'Raw Data_vinc'!C85*'Raw Data_vinc'!C$95</f>
        <v>4.461702079514855</v>
      </c>
      <c r="D73" s="17">
        <f>'Raw Data_vinc'!D85*'Raw Data_vinc'!D$95</f>
        <v>0</v>
      </c>
      <c r="E73" s="17">
        <f>'Raw Data_vinc'!E85*'Raw Data_vinc'!E$95</f>
        <v>3.4481576692373603</v>
      </c>
      <c r="F73" s="17"/>
      <c r="G73" s="17">
        <f>'Raw Data_vinc'!G85*'Raw Data_vinc'!G$95</f>
        <v>4.167920859051323</v>
      </c>
      <c r="H73" s="17">
        <f>'Raw Data_vinc'!H85*'Raw Data_vinc'!H$95</f>
        <v>2.0526337705600666</v>
      </c>
      <c r="I73" s="17">
        <f>'Raw Data_vinc'!I85*'Raw Data_vinc'!I$95</f>
        <v>3.0171379605826907</v>
      </c>
      <c r="J73" s="17"/>
      <c r="K73" s="17">
        <f>'Raw Data_vinc'!K85*'Raw Data_vinc'!K$95</f>
        <v>0.97904625712526561</v>
      </c>
      <c r="L73" s="17">
        <f>'Raw Data_vinc'!L85*'Raw Data_vinc'!L$95</f>
        <v>0.9483080356284026</v>
      </c>
      <c r="M73" s="17">
        <f>'Raw Data_vinc'!M85*'Raw Data_vinc'!M$95</f>
        <v>1.9946990389479007</v>
      </c>
      <c r="N73" s="17"/>
      <c r="O73" s="17">
        <f>'Raw Data_vinc'!O85*'Raw Data_vinc'!O$95</f>
        <v>10.973975377902445</v>
      </c>
      <c r="P73" s="17">
        <f>'Raw Data_vinc'!P85*'Raw Data_vinc'!P$95</f>
        <v>0</v>
      </c>
      <c r="Q73" s="17">
        <f>'Raw Data_vinc'!Q85*'Raw Data_vinc'!Q$95</f>
        <v>1.8906148122578912</v>
      </c>
    </row>
    <row r="74" spans="1:17" x14ac:dyDescent="0.25">
      <c r="A74" t="s">
        <v>116</v>
      </c>
      <c r="B74" t="s">
        <v>117</v>
      </c>
      <c r="C74" s="17">
        <f>'Raw Data_vinc'!C86*'Raw Data_vinc'!C$95</f>
        <v>1.1154255198787137</v>
      </c>
      <c r="D74" s="17">
        <f>'Raw Data_vinc'!D86*'Raw Data_vinc'!D$95</f>
        <v>0.8370947747380576</v>
      </c>
      <c r="E74" s="17">
        <f>'Raw Data_vinc'!E86*'Raw Data_vinc'!E$95</f>
        <v>2.5861182519280201</v>
      </c>
      <c r="F74" s="17"/>
      <c r="G74" s="17">
        <f>'Raw Data_vinc'!G86*'Raw Data_vinc'!G$95</f>
        <v>1.3893069530171076</v>
      </c>
      <c r="H74" s="17">
        <f>'Raw Data_vinc'!H86*'Raw Data_vinc'!H$95</f>
        <v>1.0263168852800333</v>
      </c>
      <c r="I74" s="17">
        <f>'Raw Data_vinc'!I86*'Raw Data_vinc'!I$95</f>
        <v>1.0057126535275636</v>
      </c>
      <c r="J74" s="17"/>
      <c r="K74" s="17">
        <f>'Raw Data_vinc'!K86*'Raw Data_vinc'!K$95</f>
        <v>0</v>
      </c>
      <c r="L74" s="17">
        <f>'Raw Data_vinc'!L86*'Raw Data_vinc'!L$95</f>
        <v>3.7932321425136104</v>
      </c>
      <c r="M74" s="17">
        <f>'Raw Data_vinc'!M86*'Raw Data_vinc'!M$95</f>
        <v>0.99734951947395034</v>
      </c>
      <c r="N74" s="17"/>
      <c r="O74" s="17">
        <f>'Raw Data_vinc'!O86*'Raw Data_vinc'!O$95</f>
        <v>2.194795075580489</v>
      </c>
      <c r="P74" s="17">
        <f>'Raw Data_vinc'!P86*'Raw Data_vinc'!P$95</f>
        <v>1.9749198717948717</v>
      </c>
      <c r="Q74" s="17">
        <f>'Raw Data_vinc'!Q86*'Raw Data_vinc'!Q$95</f>
        <v>0</v>
      </c>
    </row>
    <row r="75" spans="1:17" x14ac:dyDescent="0.25">
      <c r="A75" t="s">
        <v>118</v>
      </c>
      <c r="B75" t="s">
        <v>119</v>
      </c>
      <c r="C75" s="17">
        <f>'Raw Data_vinc'!C87*'Raw Data_vinc'!C$95</f>
        <v>5119.8031362432957</v>
      </c>
      <c r="D75" s="17">
        <f>'Raw Data_vinc'!D87*'Raw Data_vinc'!D$95</f>
        <v>5549.9383565133221</v>
      </c>
      <c r="E75" s="17">
        <f>'Raw Data_vinc'!E87*'Raw Data_vinc'!E$95</f>
        <v>1799.9383033419022</v>
      </c>
      <c r="F75" s="17"/>
      <c r="G75" s="17">
        <f>'Raw Data_vinc'!G87*'Raw Data_vinc'!G$95</f>
        <v>1343.459823567543</v>
      </c>
      <c r="H75" s="17">
        <f>'Raw Data_vinc'!H87*'Raw Data_vinc'!H$95</f>
        <v>1555.8963980845306</v>
      </c>
      <c r="I75" s="17">
        <f>'Raw Data_vinc'!I87*'Raw Data_vinc'!I$95</f>
        <v>1529.6889460154241</v>
      </c>
      <c r="J75" s="17"/>
      <c r="K75" s="17">
        <f>'Raw Data_vinc'!K87*'Raw Data_vinc'!K$95</f>
        <v>2105.9284990764463</v>
      </c>
      <c r="L75" s="17">
        <f>'Raw Data_vinc'!L87*'Raw Data_vinc'!L$95</f>
        <v>1314.354937380966</v>
      </c>
      <c r="M75" s="17">
        <f>'Raw Data_vinc'!M87*'Raw Data_vinc'!M$95</f>
        <v>766.96178047546778</v>
      </c>
      <c r="N75" s="17"/>
      <c r="O75" s="17">
        <f>'Raw Data_vinc'!O87*'Raw Data_vinc'!O$95</f>
        <v>8978.90665419978</v>
      </c>
      <c r="P75" s="17">
        <f>'Raw Data_vinc'!P87*'Raw Data_vinc'!P$95</f>
        <v>10244.896834935897</v>
      </c>
      <c r="Q75" s="17">
        <f>'Raw Data_vinc'!Q87*'Raw Data_vinc'!Q$95</f>
        <v>3722.6205653357879</v>
      </c>
    </row>
    <row r="76" spans="1:17" x14ac:dyDescent="0.25">
      <c r="A76" t="s">
        <v>120</v>
      </c>
      <c r="B76" t="s">
        <v>121</v>
      </c>
      <c r="C76" s="17">
        <f>'Raw Data_vinc'!C88*'Raw Data_vinc'!C$95</f>
        <v>1931.9170004299322</v>
      </c>
      <c r="D76" s="17">
        <f>'Raw Data_vinc'!D88*'Raw Data_vinc'!D$95</f>
        <v>142.30611170546979</v>
      </c>
      <c r="E76" s="17">
        <f>'Raw Data_vinc'!E88*'Raw Data_vinc'!E$95</f>
        <v>127.58183376178233</v>
      </c>
      <c r="F76" s="17"/>
      <c r="G76" s="17">
        <f>'Raw Data_vinc'!G88*'Raw Data_vinc'!G$95</f>
        <v>1093.3845720244638</v>
      </c>
      <c r="H76" s="17">
        <f>'Raw Data_vinc'!H88*'Raw Data_vinc'!H$95</f>
        <v>80.052717051842592</v>
      </c>
      <c r="I76" s="17">
        <f>'Raw Data_vinc'!I88*'Raw Data_vinc'!I$95</f>
        <v>81.462724935732652</v>
      </c>
      <c r="J76" s="17"/>
      <c r="K76" s="17">
        <f>'Raw Data_vinc'!K88*'Raw Data_vinc'!K$95</f>
        <v>1211.0802200639534</v>
      </c>
      <c r="L76" s="17">
        <f>'Raw Data_vinc'!L88*'Raw Data_vinc'!L$95</f>
        <v>122.33173659606393</v>
      </c>
      <c r="M76" s="17">
        <f>'Raw Data_vinc'!M88*'Raw Data_vinc'!M$95</f>
        <v>129.65543753161356</v>
      </c>
      <c r="N76" s="17"/>
      <c r="O76" s="17">
        <f>'Raw Data_vinc'!O88*'Raw Data_vinc'!O$95</f>
        <v>2605.2217547140403</v>
      </c>
      <c r="P76" s="17">
        <f>'Raw Data_vinc'!P88*'Raw Data_vinc'!P$95</f>
        <v>239.9527644230769</v>
      </c>
      <c r="Q76" s="17">
        <f>'Raw Data_vinc'!Q88*'Raw Data_vinc'!Q$95</f>
        <v>213.63947378514172</v>
      </c>
    </row>
    <row r="77" spans="1:17" x14ac:dyDescent="0.25">
      <c r="A77" t="s">
        <v>122</v>
      </c>
      <c r="B77" t="s">
        <v>123</v>
      </c>
      <c r="C77" s="17">
        <f>'Raw Data_vinc'!C89*'Raw Data_vinc'!C$95</f>
        <v>7323.8839635236345</v>
      </c>
      <c r="D77" s="17">
        <f>'Raw Data_vinc'!D89*'Raw Data_vinc'!D$95</f>
        <v>1297.4969008439894</v>
      </c>
      <c r="E77" s="17">
        <f>'Raw Data_vinc'!E89*'Raw Data_vinc'!E$95</f>
        <v>373.26306769494425</v>
      </c>
      <c r="F77" s="17"/>
      <c r="G77" s="17">
        <f>'Raw Data_vinc'!G89*'Raw Data_vinc'!G$95</f>
        <v>5058.4666159352892</v>
      </c>
      <c r="H77" s="17">
        <f>'Raw Data_vinc'!H89*'Raw Data_vinc'!H$95</f>
        <v>847.73774724130749</v>
      </c>
      <c r="I77" s="17">
        <f>'Raw Data_vinc'!I89*'Raw Data_vinc'!I$95</f>
        <v>538.05626963724649</v>
      </c>
      <c r="J77" s="17"/>
      <c r="K77" s="17">
        <f>'Raw Data_vinc'!K89*'Raw Data_vinc'!K$95</f>
        <v>4846.2789727700647</v>
      </c>
      <c r="L77" s="17">
        <f>'Raw Data_vinc'!L89*'Raw Data_vinc'!L$95</f>
        <v>1884.2880667936361</v>
      </c>
      <c r="M77" s="17">
        <f>'Raw Data_vinc'!M89*'Raw Data_vinc'!M$95</f>
        <v>806.85576125442583</v>
      </c>
      <c r="N77" s="17"/>
      <c r="O77" s="17">
        <f>'Raw Data_vinc'!O89*'Raw Data_vinc'!O$95</f>
        <v>15174.813152563502</v>
      </c>
      <c r="P77" s="17">
        <f>'Raw Data_vinc'!P89*'Raw Data_vinc'!P$95</f>
        <v>6085.7155849358969</v>
      </c>
      <c r="Q77" s="17">
        <f>'Raw Data_vinc'!Q89*'Raw Data_vinc'!Q$95</f>
        <v>1790.4122272082229</v>
      </c>
    </row>
    <row r="78" spans="1:17" x14ac:dyDescent="0.25">
      <c r="A78" t="s">
        <v>124</v>
      </c>
      <c r="B78" t="s">
        <v>125</v>
      </c>
      <c r="C78" s="17">
        <f>'Raw Data_vinc'!C90*'Raw Data_vinc'!C$95</f>
        <v>8054.4876790441922</v>
      </c>
      <c r="D78" s="17">
        <f>'Raw Data_vinc'!D90*'Raw Data_vinc'!D$95</f>
        <v>734.13211744527655</v>
      </c>
      <c r="E78" s="17">
        <f>'Raw Data_vinc'!E90*'Raw Data_vinc'!E$95</f>
        <v>735.31962296486711</v>
      </c>
      <c r="F78" s="17"/>
      <c r="G78" s="17">
        <f>'Raw Data_vinc'!G90*'Raw Data_vinc'!G$95</f>
        <v>6382.4761421605926</v>
      </c>
      <c r="H78" s="17">
        <f>'Raw Data_vinc'!H90*'Raw Data_vinc'!H$95</f>
        <v>322.26350197793045</v>
      </c>
      <c r="I78" s="17">
        <f>'Raw Data_vinc'!I90*'Raw Data_vinc'!I$95</f>
        <v>483.74778634675806</v>
      </c>
      <c r="J78" s="17"/>
      <c r="K78" s="17">
        <f>'Raw Data_vinc'!K90*'Raw Data_vinc'!K$95</f>
        <v>6871.9256787622389</v>
      </c>
      <c r="L78" s="17">
        <f>'Raw Data_vinc'!L90*'Raw Data_vinc'!L$95</f>
        <v>495.96510263365457</v>
      </c>
      <c r="M78" s="17">
        <f>'Raw Data_vinc'!M90*'Raw Data_vinc'!M$95</f>
        <v>665.23212948912487</v>
      </c>
      <c r="N78" s="17"/>
      <c r="O78" s="17">
        <f>'Raw Data_vinc'!O90*'Raw Data_vinc'!O$95</f>
        <v>13924.877357020412</v>
      </c>
      <c r="P78" s="17">
        <f>'Raw Data_vinc'!P90*'Raw Data_vinc'!P$95</f>
        <v>1338.9956730769229</v>
      </c>
      <c r="Q78" s="17">
        <f>'Raw Data_vinc'!Q90*'Raw Data_vinc'!Q$95</f>
        <v>1381.0941203543896</v>
      </c>
    </row>
    <row r="79" spans="1:17" x14ac:dyDescent="0.25">
      <c r="A79" t="s">
        <v>126</v>
      </c>
      <c r="B79" t="s">
        <v>127</v>
      </c>
      <c r="C79" s="17">
        <f>'Raw Data_vinc'!C91*'Raw Data_vinc'!C$95</f>
        <v>5.5771275993935685</v>
      </c>
      <c r="D79" s="17">
        <f>'Raw Data_vinc'!D91*'Raw Data_vinc'!D$95</f>
        <v>1.6741895494761152</v>
      </c>
      <c r="E79" s="17">
        <f>'Raw Data_vinc'!E91*'Raw Data_vinc'!E$95</f>
        <v>0.86203941730934008</v>
      </c>
      <c r="F79" s="17"/>
      <c r="G79" s="17">
        <f>'Raw Data_vinc'!G91*'Raw Data_vinc'!G$95</f>
        <v>11.114455624136861</v>
      </c>
      <c r="H79" s="17">
        <f>'Raw Data_vinc'!H91*'Raw Data_vinc'!H$95</f>
        <v>0</v>
      </c>
      <c r="I79" s="17">
        <f>'Raw Data_vinc'!I91*'Raw Data_vinc'!I$95</f>
        <v>4.0228506141102542</v>
      </c>
      <c r="J79" s="17"/>
      <c r="K79" s="17">
        <f>'Raw Data_vinc'!K91*'Raw Data_vinc'!K$95</f>
        <v>2.937138771375797</v>
      </c>
      <c r="L79" s="17">
        <f>'Raw Data_vinc'!L91*'Raw Data_vinc'!L$95</f>
        <v>0.9483080356284026</v>
      </c>
      <c r="M79" s="17">
        <f>'Raw Data_vinc'!M91*'Raw Data_vinc'!M$95</f>
        <v>0.99734951947395034</v>
      </c>
      <c r="N79" s="17"/>
      <c r="O79" s="17">
        <f>'Raw Data_vinc'!O91*'Raw Data_vinc'!O$95</f>
        <v>16.460963066853669</v>
      </c>
      <c r="P79" s="17">
        <f>'Raw Data_vinc'!P91*'Raw Data_vinc'!P$95</f>
        <v>3.9498397435897434</v>
      </c>
      <c r="Q79" s="17">
        <f>'Raw Data_vinc'!Q91*'Raw Data_vinc'!Q$95</f>
        <v>2.8359222183868367</v>
      </c>
    </row>
  </sheetData>
  <mergeCells count="4">
    <mergeCell ref="C2:E2"/>
    <mergeCell ref="G2:I2"/>
    <mergeCell ref="K2:M2"/>
    <mergeCell ref="O2:Q2"/>
  </mergeCells>
  <conditionalFormatting sqref="C12:C19 L12:L19">
    <cfRule type="cellIs" dxfId="11" priority="12" operator="lessThan">
      <formula>20</formula>
    </cfRule>
  </conditionalFormatting>
  <conditionalFormatting sqref="C24:C79 L24:L79">
    <cfRule type="cellIs" dxfId="10" priority="11" operator="lessThan">
      <formula>20</formula>
    </cfRule>
  </conditionalFormatting>
  <conditionalFormatting sqref="D12:D19 D24:D79">
    <cfRule type="cellIs" dxfId="9" priority="10" operator="lessThan">
      <formula>19</formula>
    </cfRule>
  </conditionalFormatting>
  <conditionalFormatting sqref="E12:E19 E24:E79">
    <cfRule type="cellIs" dxfId="8" priority="9" operator="lessThan">
      <formula>27</formula>
    </cfRule>
  </conditionalFormatting>
  <conditionalFormatting sqref="O24:P79">
    <cfRule type="cellIs" dxfId="7" priority="8" operator="lessThan">
      <formula>16</formula>
    </cfRule>
  </conditionalFormatting>
  <conditionalFormatting sqref="O12:P19">
    <cfRule type="cellIs" dxfId="6" priority="7" operator="lessThan">
      <formula>16</formula>
    </cfRule>
  </conditionalFormatting>
  <conditionalFormatting sqref="Q12:Q19 Q24:Q79">
    <cfRule type="cellIs" dxfId="5" priority="6" operator="lessThan">
      <formula>14</formula>
    </cfRule>
  </conditionalFormatting>
  <conditionalFormatting sqref="G12:G19 G24:G79">
    <cfRule type="cellIs" dxfId="4" priority="5" operator="lessThan">
      <formula>24</formula>
    </cfRule>
  </conditionalFormatting>
  <conditionalFormatting sqref="H24:H79 H12:H19">
    <cfRule type="cellIs" dxfId="3" priority="4" operator="lessThan">
      <formula>23</formula>
    </cfRule>
  </conditionalFormatting>
  <conditionalFormatting sqref="I12:I19 I24:I79">
    <cfRule type="cellIs" dxfId="2" priority="3" operator="lessThan">
      <formula>13</formula>
    </cfRule>
  </conditionalFormatting>
  <conditionalFormatting sqref="K12:K19 K24:K79">
    <cfRule type="cellIs" dxfId="1" priority="2" operator="lessThan">
      <formula>22</formula>
    </cfRule>
  </conditionalFormatting>
  <conditionalFormatting sqref="M12:M19 M24:M79">
    <cfRule type="cellIs" dxfId="0" priority="1" operator="lessThan">
      <formula>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Data_vinc</vt:lpstr>
      <vt:lpstr>Normalized Data_vinc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Robin Lynn White</cp:lastModifiedBy>
  <dcterms:created xsi:type="dcterms:W3CDTF">2012-03-21T19:41:41Z</dcterms:created>
  <dcterms:modified xsi:type="dcterms:W3CDTF">2013-06-25T17:27:18Z</dcterms:modified>
</cp:coreProperties>
</file>