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40" yWindow="-40" windowWidth="25440" windowHeight="1354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14" i="1"/>
  <c r="O14"/>
  <c r="N14"/>
  <c r="J14"/>
  <c r="I14"/>
  <c r="C14"/>
  <c r="O13"/>
  <c r="J13"/>
  <c r="I13"/>
  <c r="D11"/>
  <c r="C11"/>
  <c r="B11"/>
</calcChain>
</file>

<file path=xl/sharedStrings.xml><?xml version="1.0" encoding="utf-8"?>
<sst xmlns="http://schemas.openxmlformats.org/spreadsheetml/2006/main" count="55" uniqueCount="27">
  <si>
    <t>7/23-7/25 Spring</t>
    <phoneticPr fontId="1" type="noConversion"/>
  </si>
  <si>
    <t>4/30-5/2 Spring</t>
    <phoneticPr fontId="1" type="noConversion"/>
  </si>
  <si>
    <t>7/23-7/25 Spring</t>
    <phoneticPr fontId="1" type="noConversion"/>
  </si>
  <si>
    <t>Fidalgo</t>
    <phoneticPr fontId="1" type="noConversion"/>
  </si>
  <si>
    <t>Date</t>
    <phoneticPr fontId="1" type="noConversion"/>
  </si>
  <si>
    <t>Population N</t>
    <phoneticPr fontId="1" type="noConversion"/>
  </si>
  <si>
    <t>Population H</t>
    <phoneticPr fontId="1" type="noConversion"/>
  </si>
  <si>
    <t>Population S</t>
    <phoneticPr fontId="1" type="noConversion"/>
  </si>
  <si>
    <t>Manchester</t>
    <phoneticPr fontId="1" type="noConversion"/>
  </si>
  <si>
    <t>Oyster</t>
    <phoneticPr fontId="1" type="noConversion"/>
  </si>
  <si>
    <t>Date</t>
    <phoneticPr fontId="1" type="noConversion"/>
  </si>
  <si>
    <t>Population N</t>
    <phoneticPr fontId="1" type="noConversion"/>
  </si>
  <si>
    <t>Population H</t>
    <phoneticPr fontId="1" type="noConversion"/>
  </si>
  <si>
    <t>Population S</t>
    <phoneticPr fontId="1" type="noConversion"/>
  </si>
  <si>
    <t>Tide Level</t>
    <phoneticPr fontId="1" type="noConversion"/>
  </si>
  <si>
    <t>4/30-5/2 Spring</t>
    <phoneticPr fontId="1" type="noConversion"/>
  </si>
  <si>
    <t>5/14-5/16 Spring</t>
    <phoneticPr fontId="1" type="noConversion"/>
  </si>
  <si>
    <t>5/21-5/24 Neap</t>
    <phoneticPr fontId="1" type="noConversion"/>
  </si>
  <si>
    <t>5/28-5/30 Spring</t>
    <phoneticPr fontId="1" type="noConversion"/>
  </si>
  <si>
    <t>6/4-6/6 Neap</t>
    <phoneticPr fontId="1" type="noConversion"/>
  </si>
  <si>
    <t>6/11-6/13 Spring</t>
    <phoneticPr fontId="1" type="noConversion"/>
  </si>
  <si>
    <t>6/18-6/20 Neap</t>
    <phoneticPr fontId="1" type="noConversion"/>
  </si>
  <si>
    <t>6/25-6/27 Spring</t>
    <phoneticPr fontId="1" type="noConversion"/>
  </si>
  <si>
    <t>7/2-7/4 Neap</t>
    <phoneticPr fontId="1" type="noConversion"/>
  </si>
  <si>
    <t>7/9-7/11 Spring</t>
    <phoneticPr fontId="1" type="noConversion"/>
  </si>
  <si>
    <t>7/16-7/18 Neap</t>
    <phoneticPr fontId="1" type="noConversion"/>
  </si>
  <si>
    <t>Fidalgo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</si>
</sst>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Brooding Oysters with Averaged Lowest Low Tides Per Sample Week at Oyster Bay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Sheet1!$N$2</c:f>
              <c:strCache>
                <c:ptCount val="1"/>
                <c:pt idx="0">
                  <c:v>Population N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Sheet1!$M$3:$M$14</c:f>
              <c:strCache>
                <c:ptCount val="12"/>
                <c:pt idx="0">
                  <c:v>4/30-5/2 Spring</c:v>
                </c:pt>
                <c:pt idx="1">
                  <c:v>5/14-5/16 Spring</c:v>
                </c:pt>
                <c:pt idx="2">
                  <c:v>5/21-5/24 Neap</c:v>
                </c:pt>
                <c:pt idx="3">
                  <c:v>5/28-5/30 Spring</c:v>
                </c:pt>
                <c:pt idx="4">
                  <c:v>6/4-6/6 Neap</c:v>
                </c:pt>
                <c:pt idx="5">
                  <c:v>6/11-6/13 Spring</c:v>
                </c:pt>
                <c:pt idx="6">
                  <c:v>6/18-6/20 Neap</c:v>
                </c:pt>
                <c:pt idx="7">
                  <c:v>6/25-6/27 Spring</c:v>
                </c:pt>
                <c:pt idx="8">
                  <c:v>7/2-7/4 Neap</c:v>
                </c:pt>
                <c:pt idx="9">
                  <c:v>7/9-7/11 Spring</c:v>
                </c:pt>
                <c:pt idx="10">
                  <c:v>7/16-7/18 Neap</c:v>
                </c:pt>
                <c:pt idx="11">
                  <c:v>7/23-7/25 Spring</c:v>
                </c:pt>
              </c:strCache>
            </c:strRef>
          </c:cat>
          <c:val>
            <c:numRef>
              <c:f>Sheet1!$N$3:$N$14</c:f>
              <c:numCache>
                <c:formatCode>0.00%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0.0392</c:v>
                </c:pt>
                <c:pt idx="4">
                  <c:v>0.0192</c:v>
                </c:pt>
                <c:pt idx="5">
                  <c:v>0.0417</c:v>
                </c:pt>
                <c:pt idx="6">
                  <c:v>0.0556</c:v>
                </c:pt>
                <c:pt idx="7">
                  <c:v>0.0595</c:v>
                </c:pt>
                <c:pt idx="8">
                  <c:v>0.0</c:v>
                </c:pt>
                <c:pt idx="9">
                  <c:v>0.1096</c:v>
                </c:pt>
                <c:pt idx="10">
                  <c:v>0.0</c:v>
                </c:pt>
                <c:pt idx="11">
                  <c:v>0.0441176470588235</c:v>
                </c:pt>
              </c:numCache>
            </c:numRef>
          </c:val>
        </c:ser>
        <c:ser>
          <c:idx val="1"/>
          <c:order val="1"/>
          <c:tx>
            <c:strRef>
              <c:f>Sheet1!$O$2</c:f>
              <c:strCache>
                <c:ptCount val="1"/>
                <c:pt idx="0">
                  <c:v>Population H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Sheet1!$M$3:$M$14</c:f>
              <c:strCache>
                <c:ptCount val="12"/>
                <c:pt idx="0">
                  <c:v>4/30-5/2 Spring</c:v>
                </c:pt>
                <c:pt idx="1">
                  <c:v>5/14-5/16 Spring</c:v>
                </c:pt>
                <c:pt idx="2">
                  <c:v>5/21-5/24 Neap</c:v>
                </c:pt>
                <c:pt idx="3">
                  <c:v>5/28-5/30 Spring</c:v>
                </c:pt>
                <c:pt idx="4">
                  <c:v>6/4-6/6 Neap</c:v>
                </c:pt>
                <c:pt idx="5">
                  <c:v>6/11-6/13 Spring</c:v>
                </c:pt>
                <c:pt idx="6">
                  <c:v>6/18-6/20 Neap</c:v>
                </c:pt>
                <c:pt idx="7">
                  <c:v>6/25-6/27 Spring</c:v>
                </c:pt>
                <c:pt idx="8">
                  <c:v>7/2-7/4 Neap</c:v>
                </c:pt>
                <c:pt idx="9">
                  <c:v>7/9-7/11 Spring</c:v>
                </c:pt>
                <c:pt idx="10">
                  <c:v>7/16-7/18 Neap</c:v>
                </c:pt>
                <c:pt idx="11">
                  <c:v>7/23-7/25 Spring</c:v>
                </c:pt>
              </c:strCache>
            </c:strRef>
          </c:cat>
          <c:val>
            <c:numRef>
              <c:f>Sheet1!$O$3:$O$14</c:f>
              <c:numCache>
                <c:formatCode>0.00%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0.0125</c:v>
                </c:pt>
                <c:pt idx="4">
                  <c:v>0.0253</c:v>
                </c:pt>
                <c:pt idx="5">
                  <c:v>0.0116</c:v>
                </c:pt>
                <c:pt idx="6">
                  <c:v>0.0</c:v>
                </c:pt>
                <c:pt idx="7">
                  <c:v>0.0109</c:v>
                </c:pt>
                <c:pt idx="8">
                  <c:v>0.05</c:v>
                </c:pt>
                <c:pt idx="9">
                  <c:v>0.0723</c:v>
                </c:pt>
                <c:pt idx="10">
                  <c:v>0.0735294117647059</c:v>
                </c:pt>
                <c:pt idx="11">
                  <c:v>0.0555555555555555</c:v>
                </c:pt>
              </c:numCache>
            </c:numRef>
          </c:val>
        </c:ser>
        <c:ser>
          <c:idx val="2"/>
          <c:order val="2"/>
          <c:tx>
            <c:strRef>
              <c:f>Sheet1!$P$2</c:f>
              <c:strCache>
                <c:ptCount val="1"/>
                <c:pt idx="0">
                  <c:v>Population S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Sheet1!$M$3:$M$14</c:f>
              <c:strCache>
                <c:ptCount val="12"/>
                <c:pt idx="0">
                  <c:v>4/30-5/2 Spring</c:v>
                </c:pt>
                <c:pt idx="1">
                  <c:v>5/14-5/16 Spring</c:v>
                </c:pt>
                <c:pt idx="2">
                  <c:v>5/21-5/24 Neap</c:v>
                </c:pt>
                <c:pt idx="3">
                  <c:v>5/28-5/30 Spring</c:v>
                </c:pt>
                <c:pt idx="4">
                  <c:v>6/4-6/6 Neap</c:v>
                </c:pt>
                <c:pt idx="5">
                  <c:v>6/11-6/13 Spring</c:v>
                </c:pt>
                <c:pt idx="6">
                  <c:v>6/18-6/20 Neap</c:v>
                </c:pt>
                <c:pt idx="7">
                  <c:v>6/25-6/27 Spring</c:v>
                </c:pt>
                <c:pt idx="8">
                  <c:v>7/2-7/4 Neap</c:v>
                </c:pt>
                <c:pt idx="9">
                  <c:v>7/9-7/11 Spring</c:v>
                </c:pt>
                <c:pt idx="10">
                  <c:v>7/16-7/18 Neap</c:v>
                </c:pt>
                <c:pt idx="11">
                  <c:v>7/23-7/25 Spring</c:v>
                </c:pt>
              </c:strCache>
            </c:strRef>
          </c:cat>
          <c:val>
            <c:numRef>
              <c:f>Sheet1!$P$3:$P$14</c:f>
              <c:numCache>
                <c:formatCode>0.00%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0.0676</c:v>
                </c:pt>
                <c:pt idx="4">
                  <c:v>0.0333</c:v>
                </c:pt>
                <c:pt idx="5">
                  <c:v>0.0476</c:v>
                </c:pt>
                <c:pt idx="6">
                  <c:v>0.1375</c:v>
                </c:pt>
                <c:pt idx="7">
                  <c:v>0.1294</c:v>
                </c:pt>
                <c:pt idx="8">
                  <c:v>0.12</c:v>
                </c:pt>
                <c:pt idx="9">
                  <c:v>0.122</c:v>
                </c:pt>
                <c:pt idx="10">
                  <c:v>0.0</c:v>
                </c:pt>
                <c:pt idx="11">
                  <c:v>0.111111111111111</c:v>
                </c:pt>
              </c:numCache>
            </c:numRef>
          </c:val>
        </c:ser>
        <c:axId val="520783960"/>
        <c:axId val="514535272"/>
      </c:barChart>
      <c:lineChart>
        <c:grouping val="standard"/>
        <c:ser>
          <c:idx val="3"/>
          <c:order val="3"/>
          <c:tx>
            <c:strRef>
              <c:f>Sheet1!$Q$2</c:f>
              <c:strCache>
                <c:ptCount val="1"/>
                <c:pt idx="0">
                  <c:v>Tide Level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Lbl>
              <c:idx val="4"/>
              <c:layout/>
              <c:showVal val="1"/>
            </c:dLbl>
            <c:dLbl>
              <c:idx val="5"/>
              <c:layout/>
              <c:showVal val="1"/>
            </c:dLbl>
            <c:dLbl>
              <c:idx val="6"/>
              <c:layout/>
              <c:showVal val="1"/>
            </c:dLbl>
            <c:dLbl>
              <c:idx val="7"/>
              <c:layout/>
              <c:showVal val="1"/>
            </c:dLbl>
            <c:dLbl>
              <c:idx val="8"/>
              <c:layout/>
              <c:showVal val="1"/>
            </c:dLbl>
            <c:dLbl>
              <c:idx val="9"/>
              <c:layout/>
              <c:showVal val="1"/>
            </c:dLbl>
            <c:dLbl>
              <c:idx val="10"/>
              <c:layout/>
              <c:showVal val="1"/>
            </c:dLbl>
            <c:dLbl>
              <c:idx val="11"/>
              <c:layout/>
              <c:showVal val="1"/>
            </c:dLbl>
            <c:delete val="1"/>
          </c:dLbls>
          <c:cat>
            <c:strRef>
              <c:f>Sheet1!$M$3:$M$14</c:f>
              <c:strCache>
                <c:ptCount val="12"/>
                <c:pt idx="0">
                  <c:v>4/30-5/2 Spring</c:v>
                </c:pt>
                <c:pt idx="1">
                  <c:v>5/14-5/16 Spring</c:v>
                </c:pt>
                <c:pt idx="2">
                  <c:v>5/21-5/24 Neap</c:v>
                </c:pt>
                <c:pt idx="3">
                  <c:v>5/28-5/30 Spring</c:v>
                </c:pt>
                <c:pt idx="4">
                  <c:v>6/4-6/6 Neap</c:v>
                </c:pt>
                <c:pt idx="5">
                  <c:v>6/11-6/13 Spring</c:v>
                </c:pt>
                <c:pt idx="6">
                  <c:v>6/18-6/20 Neap</c:v>
                </c:pt>
                <c:pt idx="7">
                  <c:v>6/25-6/27 Spring</c:v>
                </c:pt>
                <c:pt idx="8">
                  <c:v>7/2-7/4 Neap</c:v>
                </c:pt>
                <c:pt idx="9">
                  <c:v>7/9-7/11 Spring</c:v>
                </c:pt>
                <c:pt idx="10">
                  <c:v>7/16-7/18 Neap</c:v>
                </c:pt>
                <c:pt idx="11">
                  <c:v>7/23-7/25 Spring</c:v>
                </c:pt>
              </c:strCache>
            </c:strRef>
          </c:cat>
          <c:val>
            <c:numRef>
              <c:f>Sheet1!$Q$3:$Q$14</c:f>
              <c:numCache>
                <c:formatCode>0.00</c:formatCode>
                <c:ptCount val="12"/>
                <c:pt idx="0">
                  <c:v>-1.17</c:v>
                </c:pt>
                <c:pt idx="1">
                  <c:v>-2.13</c:v>
                </c:pt>
                <c:pt idx="2">
                  <c:v>1.48</c:v>
                </c:pt>
                <c:pt idx="3">
                  <c:v>-1.7</c:v>
                </c:pt>
                <c:pt idx="4">
                  <c:v>2.6</c:v>
                </c:pt>
                <c:pt idx="5">
                  <c:v>-2.37</c:v>
                </c:pt>
                <c:pt idx="6">
                  <c:v>1.37</c:v>
                </c:pt>
                <c:pt idx="7">
                  <c:v>-1.5</c:v>
                </c:pt>
                <c:pt idx="8">
                  <c:v>1.9</c:v>
                </c:pt>
                <c:pt idx="9">
                  <c:v>-1.8</c:v>
                </c:pt>
                <c:pt idx="10">
                  <c:v>0.97</c:v>
                </c:pt>
                <c:pt idx="11">
                  <c:v>-0.7</c:v>
                </c:pt>
              </c:numCache>
            </c:numRef>
          </c:val>
        </c:ser>
        <c:marker val="1"/>
        <c:axId val="526403592"/>
        <c:axId val="520945112"/>
      </c:lineChart>
      <c:catAx>
        <c:axId val="520783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 with Tide Type</a:t>
                </a:r>
              </a:p>
            </c:rich>
          </c:tx>
          <c:layout/>
        </c:title>
        <c:tickLblPos val="nextTo"/>
        <c:crossAx val="514535272"/>
        <c:crosses val="autoZero"/>
        <c:auto val="1"/>
        <c:lblAlgn val="ctr"/>
        <c:lblOffset val="100"/>
      </c:catAx>
      <c:valAx>
        <c:axId val="514535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Brooding Oysters out of Gaping Oysters</a:t>
                </a:r>
              </a:p>
            </c:rich>
          </c:tx>
          <c:layout/>
        </c:title>
        <c:numFmt formatCode="0.00%" sourceLinked="1"/>
        <c:tickLblPos val="nextTo"/>
        <c:crossAx val="520783960"/>
        <c:crosses val="autoZero"/>
        <c:crossBetween val="between"/>
      </c:valAx>
      <c:valAx>
        <c:axId val="520945112"/>
        <c:scaling>
          <c:orientation val="minMax"/>
          <c:max val="4.0"/>
          <c:min val="-5.0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Averaged Tide Height per Sample Week (ft)</a:t>
                </a:r>
              </a:p>
            </c:rich>
          </c:tx>
          <c:layout/>
        </c:title>
        <c:numFmt formatCode="0.00" sourceLinked="1"/>
        <c:tickLblPos val="nextTo"/>
        <c:crossAx val="526403592"/>
        <c:crosses val="max"/>
        <c:crossBetween val="between"/>
      </c:valAx>
      <c:catAx>
        <c:axId val="526403592"/>
        <c:scaling>
          <c:orientation val="minMax"/>
        </c:scaling>
        <c:delete val="1"/>
        <c:axPos val="b"/>
        <c:tickLblPos val="nextTo"/>
        <c:crossAx val="52094511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Brooding Oysters with Averaged Lowest Low Tides Per Sample Week at Manchester Bay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Sheet1!$H$2</c:f>
              <c:strCache>
                <c:ptCount val="1"/>
                <c:pt idx="0">
                  <c:v>Population N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cat>
            <c:strRef>
              <c:f>Sheet1!$G$3:$G$14</c:f>
              <c:strCache>
                <c:ptCount val="12"/>
                <c:pt idx="0">
                  <c:v>4/30-5/2 Spring</c:v>
                </c:pt>
                <c:pt idx="1">
                  <c:v>5/14-5/16 Spring</c:v>
                </c:pt>
                <c:pt idx="2">
                  <c:v>5/21-5/24 Neap</c:v>
                </c:pt>
                <c:pt idx="3">
                  <c:v>5/28-5/30 Spring</c:v>
                </c:pt>
                <c:pt idx="4">
                  <c:v>6/4-6/6 Neap</c:v>
                </c:pt>
                <c:pt idx="5">
                  <c:v>6/11-6/13 Spring</c:v>
                </c:pt>
                <c:pt idx="6">
                  <c:v>6/18-6/20 Neap</c:v>
                </c:pt>
                <c:pt idx="7">
                  <c:v>6/25-6/27 Spring</c:v>
                </c:pt>
                <c:pt idx="8">
                  <c:v>7/2-7/4 Neap</c:v>
                </c:pt>
                <c:pt idx="9">
                  <c:v>7/9-7/11 Spring</c:v>
                </c:pt>
                <c:pt idx="10">
                  <c:v>7/16-7/18 Neap</c:v>
                </c:pt>
                <c:pt idx="11">
                  <c:v>7/23-7/25 Spring</c:v>
                </c:pt>
              </c:strCache>
            </c:strRef>
          </c:cat>
          <c:val>
            <c:numRef>
              <c:f>Sheet1!$H$3:$H$14</c:f>
              <c:numCache>
                <c:formatCode>0.00%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0.0189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Population H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Sheet1!$G$3:$G$14</c:f>
              <c:strCache>
                <c:ptCount val="12"/>
                <c:pt idx="0">
                  <c:v>4/30-5/2 Spring</c:v>
                </c:pt>
                <c:pt idx="1">
                  <c:v>5/14-5/16 Spring</c:v>
                </c:pt>
                <c:pt idx="2">
                  <c:v>5/21-5/24 Neap</c:v>
                </c:pt>
                <c:pt idx="3">
                  <c:v>5/28-5/30 Spring</c:v>
                </c:pt>
                <c:pt idx="4">
                  <c:v>6/4-6/6 Neap</c:v>
                </c:pt>
                <c:pt idx="5">
                  <c:v>6/11-6/13 Spring</c:v>
                </c:pt>
                <c:pt idx="6">
                  <c:v>6/18-6/20 Neap</c:v>
                </c:pt>
                <c:pt idx="7">
                  <c:v>6/25-6/27 Spring</c:v>
                </c:pt>
                <c:pt idx="8">
                  <c:v>7/2-7/4 Neap</c:v>
                </c:pt>
                <c:pt idx="9">
                  <c:v>7/9-7/11 Spring</c:v>
                </c:pt>
                <c:pt idx="10">
                  <c:v>7/16-7/18 Neap</c:v>
                </c:pt>
                <c:pt idx="11">
                  <c:v>7/23-7/25 Spring</c:v>
                </c:pt>
              </c:strCache>
            </c:strRef>
          </c:cat>
          <c:val>
            <c:numRef>
              <c:f>Sheet1!$I$3:$I$14</c:f>
              <c:numCache>
                <c:formatCode>0.00%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0.0192</c:v>
                </c:pt>
                <c:pt idx="8">
                  <c:v>0.0</c:v>
                </c:pt>
                <c:pt idx="9">
                  <c:v>0.0167</c:v>
                </c:pt>
                <c:pt idx="10">
                  <c:v>0.0178571428571429</c:v>
                </c:pt>
                <c:pt idx="11">
                  <c:v>0.0149253731343284</c:v>
                </c:pt>
              </c:numCache>
            </c:numRef>
          </c:val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Population S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Sheet1!$G$3:$G$14</c:f>
              <c:strCache>
                <c:ptCount val="12"/>
                <c:pt idx="0">
                  <c:v>4/30-5/2 Spring</c:v>
                </c:pt>
                <c:pt idx="1">
                  <c:v>5/14-5/16 Spring</c:v>
                </c:pt>
                <c:pt idx="2">
                  <c:v>5/21-5/24 Neap</c:v>
                </c:pt>
                <c:pt idx="3">
                  <c:v>5/28-5/30 Spring</c:v>
                </c:pt>
                <c:pt idx="4">
                  <c:v>6/4-6/6 Neap</c:v>
                </c:pt>
                <c:pt idx="5">
                  <c:v>6/11-6/13 Spring</c:v>
                </c:pt>
                <c:pt idx="6">
                  <c:v>6/18-6/20 Neap</c:v>
                </c:pt>
                <c:pt idx="7">
                  <c:v>6/25-6/27 Spring</c:v>
                </c:pt>
                <c:pt idx="8">
                  <c:v>7/2-7/4 Neap</c:v>
                </c:pt>
                <c:pt idx="9">
                  <c:v>7/9-7/11 Spring</c:v>
                </c:pt>
                <c:pt idx="10">
                  <c:v>7/16-7/18 Neap</c:v>
                </c:pt>
                <c:pt idx="11">
                  <c:v>7/23-7/25 Spring</c:v>
                </c:pt>
              </c:strCache>
            </c:strRef>
          </c:cat>
          <c:val>
            <c:numRef>
              <c:f>Sheet1!$J$3:$J$14</c:f>
              <c:numCache>
                <c:formatCode>0.00%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0.0182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0.0508474576271186</c:v>
                </c:pt>
                <c:pt idx="11">
                  <c:v>0.0338983050847458</c:v>
                </c:pt>
              </c:numCache>
            </c:numRef>
          </c:val>
        </c:ser>
        <c:axId val="520957144"/>
        <c:axId val="103753480"/>
      </c:barChart>
      <c:lineChart>
        <c:grouping val="standard"/>
        <c:ser>
          <c:idx val="3"/>
          <c:order val="3"/>
          <c:tx>
            <c:strRef>
              <c:f>Sheet1!$K$2</c:f>
              <c:strCache>
                <c:ptCount val="1"/>
                <c:pt idx="0">
                  <c:v>Tide Level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Lbl>
              <c:idx val="4"/>
              <c:layout/>
              <c:showVal val="1"/>
            </c:dLbl>
            <c:dLbl>
              <c:idx val="5"/>
              <c:layout/>
              <c:showVal val="1"/>
            </c:dLbl>
            <c:dLbl>
              <c:idx val="6"/>
              <c:layout/>
              <c:showVal val="1"/>
            </c:dLbl>
            <c:dLbl>
              <c:idx val="7"/>
              <c:layout/>
              <c:showVal val="1"/>
            </c:dLbl>
            <c:dLbl>
              <c:idx val="8"/>
              <c:layout/>
              <c:showVal val="1"/>
            </c:dLbl>
            <c:dLbl>
              <c:idx val="9"/>
              <c:layout/>
              <c:showVal val="1"/>
            </c:dLbl>
            <c:dLbl>
              <c:idx val="10"/>
              <c:layout/>
              <c:showVal val="1"/>
            </c:dLbl>
            <c:dLbl>
              <c:idx val="11"/>
              <c:layout/>
              <c:showVal val="1"/>
            </c:dLbl>
            <c:delete val="1"/>
          </c:dLbls>
          <c:cat>
            <c:strRef>
              <c:f>Sheet1!$G$3:$G$14</c:f>
              <c:strCache>
                <c:ptCount val="12"/>
                <c:pt idx="0">
                  <c:v>4/30-5/2 Spring</c:v>
                </c:pt>
                <c:pt idx="1">
                  <c:v>5/14-5/16 Spring</c:v>
                </c:pt>
                <c:pt idx="2">
                  <c:v>5/21-5/24 Neap</c:v>
                </c:pt>
                <c:pt idx="3">
                  <c:v>5/28-5/30 Spring</c:v>
                </c:pt>
                <c:pt idx="4">
                  <c:v>6/4-6/6 Neap</c:v>
                </c:pt>
                <c:pt idx="5">
                  <c:v>6/11-6/13 Spring</c:v>
                </c:pt>
                <c:pt idx="6">
                  <c:v>6/18-6/20 Neap</c:v>
                </c:pt>
                <c:pt idx="7">
                  <c:v>6/25-6/27 Spring</c:v>
                </c:pt>
                <c:pt idx="8">
                  <c:v>7/2-7/4 Neap</c:v>
                </c:pt>
                <c:pt idx="9">
                  <c:v>7/9-7/11 Spring</c:v>
                </c:pt>
                <c:pt idx="10">
                  <c:v>7/16-7/18 Neap</c:v>
                </c:pt>
                <c:pt idx="11">
                  <c:v>7/23-7/25 Spring</c:v>
                </c:pt>
              </c:strCache>
            </c:strRef>
          </c:cat>
          <c:val>
            <c:numRef>
              <c:f>Sheet1!$K$3:$K$14</c:f>
              <c:numCache>
                <c:formatCode>0.00</c:formatCode>
                <c:ptCount val="12"/>
                <c:pt idx="0">
                  <c:v>-3.8</c:v>
                </c:pt>
                <c:pt idx="1">
                  <c:v>-2.13</c:v>
                </c:pt>
                <c:pt idx="2">
                  <c:v>1.55</c:v>
                </c:pt>
                <c:pt idx="3">
                  <c:v>-1.7</c:v>
                </c:pt>
                <c:pt idx="4">
                  <c:v>2.8</c:v>
                </c:pt>
                <c:pt idx="5">
                  <c:v>-2.37</c:v>
                </c:pt>
                <c:pt idx="6">
                  <c:v>1.37</c:v>
                </c:pt>
                <c:pt idx="7">
                  <c:v>-1.6</c:v>
                </c:pt>
                <c:pt idx="8">
                  <c:v>2.0</c:v>
                </c:pt>
                <c:pt idx="9">
                  <c:v>-1.9</c:v>
                </c:pt>
                <c:pt idx="10">
                  <c:v>1.07</c:v>
                </c:pt>
                <c:pt idx="11">
                  <c:v>-0.7</c:v>
                </c:pt>
              </c:numCache>
            </c:numRef>
          </c:val>
        </c:ser>
        <c:marker val="1"/>
        <c:axId val="103774696"/>
        <c:axId val="527076504"/>
      </c:lineChart>
      <c:catAx>
        <c:axId val="520957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 with Tide Type</a:t>
                </a:r>
              </a:p>
            </c:rich>
          </c:tx>
          <c:layout/>
        </c:title>
        <c:tickLblPos val="nextTo"/>
        <c:crossAx val="103753480"/>
        <c:crosses val="autoZero"/>
        <c:auto val="1"/>
        <c:lblAlgn val="ctr"/>
        <c:lblOffset val="100"/>
      </c:catAx>
      <c:valAx>
        <c:axId val="103753480"/>
        <c:scaling>
          <c:orientation val="minMax"/>
          <c:max val="0.16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Brooding Oysters out of Gaping Oysters</a:t>
                </a:r>
              </a:p>
            </c:rich>
          </c:tx>
          <c:layout/>
        </c:title>
        <c:numFmt formatCode="0.00%" sourceLinked="1"/>
        <c:tickLblPos val="nextTo"/>
        <c:crossAx val="520957144"/>
        <c:crosses val="autoZero"/>
        <c:crossBetween val="between"/>
      </c:valAx>
      <c:valAx>
        <c:axId val="52707650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Averaged Tide Height per Sample Week (ft)</a:t>
                </a:r>
              </a:p>
            </c:rich>
          </c:tx>
          <c:layout/>
        </c:title>
        <c:numFmt formatCode="0.00" sourceLinked="1"/>
        <c:tickLblPos val="nextTo"/>
        <c:crossAx val="103774696"/>
        <c:crosses val="max"/>
        <c:crossBetween val="between"/>
      </c:valAx>
      <c:catAx>
        <c:axId val="103774696"/>
        <c:scaling>
          <c:orientation val="minMax"/>
        </c:scaling>
        <c:delete val="1"/>
        <c:axPos val="b"/>
        <c:tickLblPos val="nextTo"/>
        <c:crossAx val="527076504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Brooding Oysters with Averaged Lowest Low Tides Per Sample Week at Fidalgo Bay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Sheet1!$B$2</c:f>
              <c:strCache>
                <c:ptCount val="1"/>
                <c:pt idx="0">
                  <c:v>Population N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Sheet1!$A$3:$A$14</c:f>
              <c:strCache>
                <c:ptCount val="12"/>
                <c:pt idx="0">
                  <c:v>4/30-5/2 Spring</c:v>
                </c:pt>
                <c:pt idx="1">
                  <c:v>5/14-5/16 Spring</c:v>
                </c:pt>
                <c:pt idx="2">
                  <c:v>5/21-5/24 Neap</c:v>
                </c:pt>
                <c:pt idx="3">
                  <c:v>5/28-5/30 Spring</c:v>
                </c:pt>
                <c:pt idx="4">
                  <c:v>6/4-6/6 Neap</c:v>
                </c:pt>
                <c:pt idx="5">
                  <c:v>6/11-6/13 Spring</c:v>
                </c:pt>
                <c:pt idx="6">
                  <c:v>6/18-6/20 Neap</c:v>
                </c:pt>
                <c:pt idx="7">
                  <c:v>6/25-6/27 Spring</c:v>
                </c:pt>
                <c:pt idx="8">
                  <c:v>7/2-7/4 Neap</c:v>
                </c:pt>
                <c:pt idx="9">
                  <c:v>7/9-7/11 Spring</c:v>
                </c:pt>
                <c:pt idx="10">
                  <c:v>7/16-7/18 Neap</c:v>
                </c:pt>
                <c:pt idx="11">
                  <c:v>7/23-7/25 Spring</c:v>
                </c:pt>
              </c:strCache>
            </c:strRef>
          </c:cat>
          <c:val>
            <c:numRef>
              <c:f>Sheet1!$B$3:$B$14</c:f>
              <c:numCache>
                <c:formatCode>0.00%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0.0169</c:v>
                </c:pt>
                <c:pt idx="5">
                  <c:v>0.0</c:v>
                </c:pt>
                <c:pt idx="6">
                  <c:v>0.0</c:v>
                </c:pt>
                <c:pt idx="7">
                  <c:v>0.0115</c:v>
                </c:pt>
                <c:pt idx="8">
                  <c:v>0.0121951219512195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Population H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Sheet1!$A$3:$A$14</c:f>
              <c:strCache>
                <c:ptCount val="12"/>
                <c:pt idx="0">
                  <c:v>4/30-5/2 Spring</c:v>
                </c:pt>
                <c:pt idx="1">
                  <c:v>5/14-5/16 Spring</c:v>
                </c:pt>
                <c:pt idx="2">
                  <c:v>5/21-5/24 Neap</c:v>
                </c:pt>
                <c:pt idx="3">
                  <c:v>5/28-5/30 Spring</c:v>
                </c:pt>
                <c:pt idx="4">
                  <c:v>6/4-6/6 Neap</c:v>
                </c:pt>
                <c:pt idx="5">
                  <c:v>6/11-6/13 Spring</c:v>
                </c:pt>
                <c:pt idx="6">
                  <c:v>6/18-6/20 Neap</c:v>
                </c:pt>
                <c:pt idx="7">
                  <c:v>6/25-6/27 Spring</c:v>
                </c:pt>
                <c:pt idx="8">
                  <c:v>7/2-7/4 Neap</c:v>
                </c:pt>
                <c:pt idx="9">
                  <c:v>7/9-7/11 Spring</c:v>
                </c:pt>
                <c:pt idx="10">
                  <c:v>7/16-7/18 Neap</c:v>
                </c:pt>
                <c:pt idx="11">
                  <c:v>7/23-7/25 Spring</c:v>
                </c:pt>
              </c:strCache>
            </c:strRef>
          </c:cat>
          <c:val>
            <c:numRef>
              <c:f>Sheet1!$C$3:$C$14</c:f>
              <c:numCache>
                <c:formatCode>0.00%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0.0113636363636364</c:v>
                </c:pt>
                <c:pt idx="9">
                  <c:v>0.0</c:v>
                </c:pt>
                <c:pt idx="10">
                  <c:v>0.0625</c:v>
                </c:pt>
                <c:pt idx="11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Population S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Sheet1!$A$3:$A$14</c:f>
              <c:strCache>
                <c:ptCount val="12"/>
                <c:pt idx="0">
                  <c:v>4/30-5/2 Spring</c:v>
                </c:pt>
                <c:pt idx="1">
                  <c:v>5/14-5/16 Spring</c:v>
                </c:pt>
                <c:pt idx="2">
                  <c:v>5/21-5/24 Neap</c:v>
                </c:pt>
                <c:pt idx="3">
                  <c:v>5/28-5/30 Spring</c:v>
                </c:pt>
                <c:pt idx="4">
                  <c:v>6/4-6/6 Neap</c:v>
                </c:pt>
                <c:pt idx="5">
                  <c:v>6/11-6/13 Spring</c:v>
                </c:pt>
                <c:pt idx="6">
                  <c:v>6/18-6/20 Neap</c:v>
                </c:pt>
                <c:pt idx="7">
                  <c:v>6/25-6/27 Spring</c:v>
                </c:pt>
                <c:pt idx="8">
                  <c:v>7/2-7/4 Neap</c:v>
                </c:pt>
                <c:pt idx="9">
                  <c:v>7/9-7/11 Spring</c:v>
                </c:pt>
                <c:pt idx="10">
                  <c:v>7/16-7/18 Neap</c:v>
                </c:pt>
                <c:pt idx="11">
                  <c:v>7/23-7/25 Spring</c:v>
                </c:pt>
              </c:strCache>
            </c:strRef>
          </c:cat>
          <c:val>
            <c:numRef>
              <c:f>Sheet1!$D$3:$D$14</c:f>
              <c:numCache>
                <c:formatCode>0.00%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0.0843</c:v>
                </c:pt>
                <c:pt idx="6">
                  <c:v>0.012</c:v>
                </c:pt>
                <c:pt idx="7">
                  <c:v>0.0345</c:v>
                </c:pt>
                <c:pt idx="8">
                  <c:v>0.0845070422535211</c:v>
                </c:pt>
                <c:pt idx="9">
                  <c:v>0.1358</c:v>
                </c:pt>
                <c:pt idx="10">
                  <c:v>0.0</c:v>
                </c:pt>
                <c:pt idx="11">
                  <c:v>0.0833</c:v>
                </c:pt>
              </c:numCache>
            </c:numRef>
          </c:val>
        </c:ser>
        <c:axId val="526472808"/>
        <c:axId val="526483080"/>
      </c:barChart>
      <c:lineChart>
        <c:grouping val="standard"/>
        <c:ser>
          <c:idx val="3"/>
          <c:order val="3"/>
          <c:tx>
            <c:strRef>
              <c:f>Sheet1!$E$2</c:f>
              <c:strCache>
                <c:ptCount val="1"/>
                <c:pt idx="0">
                  <c:v>Tide Level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Lbl>
              <c:idx val="4"/>
              <c:layout/>
              <c:showVal val="1"/>
            </c:dLbl>
            <c:dLbl>
              <c:idx val="5"/>
              <c:layout/>
              <c:showVal val="1"/>
            </c:dLbl>
            <c:dLbl>
              <c:idx val="6"/>
              <c:layout/>
              <c:showVal val="1"/>
            </c:dLbl>
            <c:dLbl>
              <c:idx val="7"/>
              <c:layout/>
              <c:showVal val="1"/>
            </c:dLbl>
            <c:dLbl>
              <c:idx val="8"/>
              <c:layout/>
              <c:showVal val="1"/>
            </c:dLbl>
            <c:dLbl>
              <c:idx val="9"/>
              <c:layout/>
              <c:showVal val="1"/>
            </c:dLbl>
            <c:dLbl>
              <c:idx val="10"/>
              <c:layout/>
              <c:showVal val="1"/>
            </c:dLbl>
            <c:dLbl>
              <c:idx val="11"/>
              <c:layout/>
              <c:showVal val="1"/>
            </c:dLbl>
            <c:delete val="1"/>
          </c:dLbls>
          <c:cat>
            <c:strRef>
              <c:f>Sheet1!$A$3:$A$14</c:f>
              <c:strCache>
                <c:ptCount val="12"/>
                <c:pt idx="0">
                  <c:v>4/30-5/2 Spring</c:v>
                </c:pt>
                <c:pt idx="1">
                  <c:v>5/14-5/16 Spring</c:v>
                </c:pt>
                <c:pt idx="2">
                  <c:v>5/21-5/24 Neap</c:v>
                </c:pt>
                <c:pt idx="3">
                  <c:v>5/28-5/30 Spring</c:v>
                </c:pt>
                <c:pt idx="4">
                  <c:v>6/4-6/6 Neap</c:v>
                </c:pt>
                <c:pt idx="5">
                  <c:v>6/11-6/13 Spring</c:v>
                </c:pt>
                <c:pt idx="6">
                  <c:v>6/18-6/20 Neap</c:v>
                </c:pt>
                <c:pt idx="7">
                  <c:v>6/25-6/27 Spring</c:v>
                </c:pt>
                <c:pt idx="8">
                  <c:v>7/2-7/4 Neap</c:v>
                </c:pt>
                <c:pt idx="9">
                  <c:v>7/9-7/11 Spring</c:v>
                </c:pt>
                <c:pt idx="10">
                  <c:v>7/16-7/18 Neap</c:v>
                </c:pt>
                <c:pt idx="11">
                  <c:v>7/23-7/25 Spring</c:v>
                </c:pt>
              </c:strCache>
            </c:strRef>
          </c:cat>
          <c:val>
            <c:numRef>
              <c:f>Sheet1!$E$3:$E$14</c:f>
              <c:numCache>
                <c:formatCode>0.00</c:formatCode>
                <c:ptCount val="12"/>
                <c:pt idx="0">
                  <c:v>-0.8</c:v>
                </c:pt>
                <c:pt idx="1">
                  <c:v>-1.8</c:v>
                </c:pt>
                <c:pt idx="2">
                  <c:v>1.33</c:v>
                </c:pt>
                <c:pt idx="3">
                  <c:v>-1.6</c:v>
                </c:pt>
                <c:pt idx="4">
                  <c:v>2.13</c:v>
                </c:pt>
                <c:pt idx="5">
                  <c:v>-2.03</c:v>
                </c:pt>
                <c:pt idx="6">
                  <c:v>1.07</c:v>
                </c:pt>
                <c:pt idx="7">
                  <c:v>-1.3</c:v>
                </c:pt>
                <c:pt idx="8">
                  <c:v>1.6</c:v>
                </c:pt>
                <c:pt idx="9">
                  <c:v>-1.93</c:v>
                </c:pt>
                <c:pt idx="10">
                  <c:v>0.83</c:v>
                </c:pt>
                <c:pt idx="11">
                  <c:v>-0.6</c:v>
                </c:pt>
              </c:numCache>
            </c:numRef>
          </c:val>
        </c:ser>
        <c:marker val="1"/>
        <c:axId val="526465192"/>
        <c:axId val="527407048"/>
      </c:lineChart>
      <c:catAx>
        <c:axId val="526472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 with Tide Type</a:t>
                </a:r>
              </a:p>
            </c:rich>
          </c:tx>
          <c:layout/>
        </c:title>
        <c:tickLblPos val="nextTo"/>
        <c:crossAx val="526483080"/>
        <c:crosses val="autoZero"/>
        <c:auto val="1"/>
        <c:lblAlgn val="ctr"/>
        <c:lblOffset val="100"/>
      </c:catAx>
      <c:valAx>
        <c:axId val="5264830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Brooding Oysters out of Gaping Oysters</a:t>
                </a:r>
              </a:p>
            </c:rich>
          </c:tx>
          <c:layout/>
        </c:title>
        <c:numFmt formatCode="0.00%" sourceLinked="1"/>
        <c:tickLblPos val="nextTo"/>
        <c:crossAx val="526472808"/>
        <c:crosses val="autoZero"/>
        <c:crossBetween val="between"/>
      </c:valAx>
      <c:valAx>
        <c:axId val="527407048"/>
        <c:scaling>
          <c:orientation val="minMax"/>
          <c:max val="4.0"/>
          <c:min val="-5.0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Averaged Tide Height per Sample Week (ft)</a:t>
                </a:r>
              </a:p>
            </c:rich>
          </c:tx>
          <c:layout/>
        </c:title>
        <c:numFmt formatCode="0.00" sourceLinked="1"/>
        <c:tickLblPos val="nextTo"/>
        <c:crossAx val="526465192"/>
        <c:crosses val="max"/>
        <c:crossBetween val="between"/>
      </c:valAx>
      <c:catAx>
        <c:axId val="526465192"/>
        <c:scaling>
          <c:orientation val="minMax"/>
        </c:scaling>
        <c:delete val="1"/>
        <c:axPos val="b"/>
        <c:tickLblPos val="nextTo"/>
        <c:crossAx val="52740704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254000</xdr:colOff>
      <xdr:row>0</xdr:row>
      <xdr:rowOff>127000</xdr:rowOff>
    </xdr:from>
    <xdr:to>
      <xdr:col>27</xdr:col>
      <xdr:colOff>508000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241300</xdr:colOff>
      <xdr:row>24</xdr:row>
      <xdr:rowOff>101600</xdr:rowOff>
    </xdr:from>
    <xdr:to>
      <xdr:col>27</xdr:col>
      <xdr:colOff>558800</xdr:colOff>
      <xdr:row>47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241300</xdr:colOff>
      <xdr:row>47</xdr:row>
      <xdr:rowOff>127000</xdr:rowOff>
    </xdr:from>
    <xdr:to>
      <xdr:col>27</xdr:col>
      <xdr:colOff>558800</xdr:colOff>
      <xdr:row>68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14"/>
  <sheetViews>
    <sheetView tabSelected="1" showRuler="0" topLeftCell="Q30" workbookViewId="0">
      <selection activeCell="E23" sqref="E23"/>
    </sheetView>
  </sheetViews>
  <sheetFormatPr baseColWidth="10" defaultRowHeight="13"/>
  <cols>
    <col min="1" max="1" width="15.7109375" customWidth="1"/>
    <col min="7" max="7" width="15.7109375" customWidth="1"/>
    <col min="13" max="13" width="15.7109375" customWidth="1"/>
  </cols>
  <sheetData>
    <row r="1" spans="1:17">
      <c r="A1" t="s">
        <v>3</v>
      </c>
      <c r="B1" t="s">
        <v>26</v>
      </c>
      <c r="G1" t="s">
        <v>8</v>
      </c>
      <c r="M1" t="s">
        <v>9</v>
      </c>
    </row>
    <row r="2" spans="1:17">
      <c r="A2" t="s">
        <v>4</v>
      </c>
      <c r="B2" t="s">
        <v>5</v>
      </c>
      <c r="C2" t="s">
        <v>6</v>
      </c>
      <c r="D2" t="s">
        <v>7</v>
      </c>
      <c r="E2" t="s">
        <v>14</v>
      </c>
      <c r="G2" t="s">
        <v>4</v>
      </c>
      <c r="H2" t="s">
        <v>5</v>
      </c>
      <c r="I2" t="s">
        <v>6</v>
      </c>
      <c r="J2" t="s">
        <v>7</v>
      </c>
      <c r="K2" t="s">
        <v>14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</row>
    <row r="3" spans="1:17">
      <c r="A3" t="s">
        <v>15</v>
      </c>
      <c r="B3" s="1">
        <v>0</v>
      </c>
      <c r="C3" s="1">
        <v>0</v>
      </c>
      <c r="D3" s="1">
        <v>0</v>
      </c>
      <c r="E3" s="3">
        <v>-0.8</v>
      </c>
      <c r="G3" t="s">
        <v>1</v>
      </c>
      <c r="H3" s="1">
        <v>0</v>
      </c>
      <c r="I3" s="1">
        <v>0</v>
      </c>
      <c r="J3" s="1">
        <v>0</v>
      </c>
      <c r="K3" s="2">
        <v>-3.8</v>
      </c>
      <c r="M3" t="s">
        <v>15</v>
      </c>
      <c r="N3" s="1">
        <v>0</v>
      </c>
      <c r="O3" s="1">
        <v>0</v>
      </c>
      <c r="P3" s="1">
        <v>0</v>
      </c>
      <c r="Q3" s="4">
        <v>-1.17</v>
      </c>
    </row>
    <row r="4" spans="1:17">
      <c r="A4" t="s">
        <v>16</v>
      </c>
      <c r="B4" s="1">
        <v>0</v>
      </c>
      <c r="C4" s="1">
        <v>0</v>
      </c>
      <c r="D4" s="1">
        <v>0</v>
      </c>
      <c r="E4" s="3">
        <v>-1.8</v>
      </c>
      <c r="G4" t="s">
        <v>16</v>
      </c>
      <c r="H4" s="1">
        <v>0</v>
      </c>
      <c r="I4" s="1">
        <v>0</v>
      </c>
      <c r="J4" s="1">
        <v>0</v>
      </c>
      <c r="K4" s="2">
        <v>-2.13</v>
      </c>
      <c r="M4" t="s">
        <v>16</v>
      </c>
      <c r="N4" s="1">
        <v>0</v>
      </c>
      <c r="O4" s="1">
        <v>0</v>
      </c>
      <c r="P4" s="1">
        <v>0</v>
      </c>
      <c r="Q4" s="4">
        <v>-2.13</v>
      </c>
    </row>
    <row r="5" spans="1:17">
      <c r="A5" t="s">
        <v>17</v>
      </c>
      <c r="B5" s="1">
        <v>0</v>
      </c>
      <c r="C5" s="1">
        <v>0</v>
      </c>
      <c r="D5" s="1">
        <v>0</v>
      </c>
      <c r="E5" s="3">
        <v>1.33</v>
      </c>
      <c r="G5" t="s">
        <v>17</v>
      </c>
      <c r="H5" s="1">
        <v>0</v>
      </c>
      <c r="I5" s="1">
        <v>0</v>
      </c>
      <c r="J5" s="1">
        <v>0</v>
      </c>
      <c r="K5" s="2">
        <v>1.55</v>
      </c>
      <c r="M5" t="s">
        <v>17</v>
      </c>
      <c r="N5" s="1">
        <v>0</v>
      </c>
      <c r="O5" s="1">
        <v>0</v>
      </c>
      <c r="P5" s="1">
        <v>0</v>
      </c>
      <c r="Q5" s="4">
        <v>1.48</v>
      </c>
    </row>
    <row r="6" spans="1:17">
      <c r="A6" t="s">
        <v>18</v>
      </c>
      <c r="B6" s="1">
        <v>0</v>
      </c>
      <c r="C6" s="1">
        <v>0</v>
      </c>
      <c r="D6" s="1">
        <v>0</v>
      </c>
      <c r="E6" s="3">
        <v>-1.6</v>
      </c>
      <c r="G6" t="s">
        <v>18</v>
      </c>
      <c r="H6" s="1">
        <v>0</v>
      </c>
      <c r="I6" s="1">
        <v>0</v>
      </c>
      <c r="J6" s="1">
        <v>0</v>
      </c>
      <c r="K6" s="2">
        <v>-1.7</v>
      </c>
      <c r="M6" t="s">
        <v>18</v>
      </c>
      <c r="N6" s="1">
        <v>3.9199999999999999E-2</v>
      </c>
      <c r="O6" s="1">
        <v>1.2500000000000001E-2</v>
      </c>
      <c r="P6" s="1">
        <v>6.7599999999999993E-2</v>
      </c>
      <c r="Q6" s="4">
        <v>-1.7</v>
      </c>
    </row>
    <row r="7" spans="1:17">
      <c r="A7" t="s">
        <v>19</v>
      </c>
      <c r="B7" s="1">
        <v>1.6899999999999998E-2</v>
      </c>
      <c r="C7" s="1">
        <v>0</v>
      </c>
      <c r="D7" s="1">
        <v>0</v>
      </c>
      <c r="E7" s="3">
        <v>2.13</v>
      </c>
      <c r="G7" t="s">
        <v>19</v>
      </c>
      <c r="H7" s="1">
        <v>0</v>
      </c>
      <c r="I7" s="1">
        <v>0</v>
      </c>
      <c r="J7" s="1">
        <v>0</v>
      </c>
      <c r="K7" s="2">
        <v>2.8</v>
      </c>
      <c r="M7" t="s">
        <v>19</v>
      </c>
      <c r="N7" s="1">
        <v>1.9199999999999998E-2</v>
      </c>
      <c r="O7" s="1">
        <v>2.53E-2</v>
      </c>
      <c r="P7" s="1">
        <v>3.3300000000000003E-2</v>
      </c>
      <c r="Q7" s="4">
        <v>2.6</v>
      </c>
    </row>
    <row r="8" spans="1:17">
      <c r="A8" t="s">
        <v>20</v>
      </c>
      <c r="B8" s="1">
        <v>0</v>
      </c>
      <c r="C8" s="1">
        <v>0</v>
      </c>
      <c r="D8" s="1">
        <v>8.43E-2</v>
      </c>
      <c r="E8" s="3">
        <v>-2.0299999999999998</v>
      </c>
      <c r="G8" t="s">
        <v>20</v>
      </c>
      <c r="H8" s="1">
        <v>0</v>
      </c>
      <c r="I8" s="1">
        <v>0</v>
      </c>
      <c r="J8" s="1">
        <v>0</v>
      </c>
      <c r="K8" s="2">
        <v>-2.37</v>
      </c>
      <c r="M8" t="s">
        <v>20</v>
      </c>
      <c r="N8" s="1">
        <v>4.1700000000000001E-2</v>
      </c>
      <c r="O8" s="1">
        <v>1.1599999999999999E-2</v>
      </c>
      <c r="P8" s="1">
        <v>4.7600000000000003E-2</v>
      </c>
      <c r="Q8" s="4">
        <v>-2.37</v>
      </c>
    </row>
    <row r="9" spans="1:17">
      <c r="A9" t="s">
        <v>21</v>
      </c>
      <c r="B9" s="1">
        <v>0</v>
      </c>
      <c r="C9" s="1">
        <v>0</v>
      </c>
      <c r="D9" s="1">
        <v>1.2E-2</v>
      </c>
      <c r="E9" s="3">
        <v>1.07</v>
      </c>
      <c r="G9" t="s">
        <v>21</v>
      </c>
      <c r="H9" s="1">
        <v>0</v>
      </c>
      <c r="I9" s="1">
        <v>0</v>
      </c>
      <c r="J9" s="1">
        <v>1.8200000000000001E-2</v>
      </c>
      <c r="K9" s="2">
        <v>1.37</v>
      </c>
      <c r="M9" t="s">
        <v>21</v>
      </c>
      <c r="N9" s="1">
        <v>5.5599999999999997E-2</v>
      </c>
      <c r="O9" s="1">
        <v>0</v>
      </c>
      <c r="P9" s="1">
        <v>0.13750000000000001</v>
      </c>
      <c r="Q9" s="4">
        <v>1.37</v>
      </c>
    </row>
    <row r="10" spans="1:17">
      <c r="A10" t="s">
        <v>22</v>
      </c>
      <c r="B10" s="1">
        <v>1.15E-2</v>
      </c>
      <c r="C10" s="1">
        <v>0</v>
      </c>
      <c r="D10" s="1">
        <v>3.4500000000000003E-2</v>
      </c>
      <c r="E10" s="3">
        <v>-1.3</v>
      </c>
      <c r="G10" t="s">
        <v>22</v>
      </c>
      <c r="H10" s="1">
        <v>1.89E-2</v>
      </c>
      <c r="I10" s="1">
        <v>1.9199999999999998E-2</v>
      </c>
      <c r="J10" s="1">
        <v>0</v>
      </c>
      <c r="K10" s="2">
        <v>-1.6</v>
      </c>
      <c r="M10" t="s">
        <v>22</v>
      </c>
      <c r="N10" s="1">
        <v>5.9499999999999997E-2</v>
      </c>
      <c r="O10" s="1">
        <v>1.09E-2</v>
      </c>
      <c r="P10" s="1">
        <v>0.12939999999999999</v>
      </c>
      <c r="Q10" s="4">
        <v>-1.5</v>
      </c>
    </row>
    <row r="11" spans="1:17">
      <c r="A11" t="s">
        <v>23</v>
      </c>
      <c r="B11" s="1">
        <f>1/82</f>
        <v>1.2195121951219513E-2</v>
      </c>
      <c r="C11" s="1">
        <f>1/88</f>
        <v>1.1363636363636364E-2</v>
      </c>
      <c r="D11" s="1">
        <f>6/71</f>
        <v>8.4507042253521125E-2</v>
      </c>
      <c r="E11" s="3">
        <v>1.6</v>
      </c>
      <c r="G11" t="s">
        <v>23</v>
      </c>
      <c r="H11" s="1">
        <v>0</v>
      </c>
      <c r="I11" s="1">
        <v>0</v>
      </c>
      <c r="J11" s="1">
        <v>0</v>
      </c>
      <c r="K11" s="2">
        <v>2</v>
      </c>
      <c r="M11" t="s">
        <v>23</v>
      </c>
      <c r="N11" s="1">
        <v>0</v>
      </c>
      <c r="O11" s="1">
        <v>0.05</v>
      </c>
      <c r="P11" s="1">
        <v>0.12</v>
      </c>
      <c r="Q11" s="4">
        <v>1.9</v>
      </c>
    </row>
    <row r="12" spans="1:17">
      <c r="A12" t="s">
        <v>24</v>
      </c>
      <c r="B12" s="1">
        <v>0</v>
      </c>
      <c r="C12" s="1">
        <v>0</v>
      </c>
      <c r="D12" s="1">
        <v>0.1358</v>
      </c>
      <c r="E12" s="3">
        <v>-1.93</v>
      </c>
      <c r="G12" t="s">
        <v>24</v>
      </c>
      <c r="H12" s="1">
        <v>0</v>
      </c>
      <c r="I12" s="1">
        <v>1.67E-2</v>
      </c>
      <c r="J12" s="1">
        <v>0</v>
      </c>
      <c r="K12" s="2">
        <v>-1.9</v>
      </c>
      <c r="M12" t="s">
        <v>24</v>
      </c>
      <c r="N12" s="1">
        <v>0.1096</v>
      </c>
      <c r="O12" s="1">
        <v>7.2300000000000003E-2</v>
      </c>
      <c r="P12" s="1">
        <v>0.122</v>
      </c>
      <c r="Q12" s="4">
        <v>-1.8</v>
      </c>
    </row>
    <row r="13" spans="1:17">
      <c r="A13" t="s">
        <v>25</v>
      </c>
      <c r="B13" s="1">
        <v>0</v>
      </c>
      <c r="C13" s="1">
        <v>6.25E-2</v>
      </c>
      <c r="D13" s="1">
        <v>0</v>
      </c>
      <c r="E13" s="3">
        <v>0.83</v>
      </c>
      <c r="G13" t="s">
        <v>25</v>
      </c>
      <c r="H13" s="1">
        <v>0</v>
      </c>
      <c r="I13" s="1">
        <f>1/56</f>
        <v>1.7857142857142856E-2</v>
      </c>
      <c r="J13" s="1">
        <f>3/59</f>
        <v>5.0847457627118647E-2</v>
      </c>
      <c r="K13" s="2">
        <v>1.07</v>
      </c>
      <c r="M13" t="s">
        <v>25</v>
      </c>
      <c r="N13" s="1">
        <v>0</v>
      </c>
      <c r="O13" s="1">
        <f>5/68</f>
        <v>7.3529411764705885E-2</v>
      </c>
      <c r="P13" s="1">
        <v>0</v>
      </c>
      <c r="Q13" s="4">
        <v>0.97</v>
      </c>
    </row>
    <row r="14" spans="1:17">
      <c r="A14" t="s">
        <v>0</v>
      </c>
      <c r="B14" s="1">
        <v>0</v>
      </c>
      <c r="C14" s="1">
        <f>2/50</f>
        <v>0.04</v>
      </c>
      <c r="D14" s="1">
        <v>8.3299999999999999E-2</v>
      </c>
      <c r="E14" s="3">
        <v>-0.6</v>
      </c>
      <c r="G14" t="s">
        <v>0</v>
      </c>
      <c r="H14" s="1">
        <v>0</v>
      </c>
      <c r="I14" s="1">
        <f>1/67</f>
        <v>1.4925373134328358E-2</v>
      </c>
      <c r="J14" s="1">
        <f>2/59</f>
        <v>3.3898305084745763E-2</v>
      </c>
      <c r="K14" s="2">
        <v>-0.7</v>
      </c>
      <c r="M14" t="s">
        <v>2</v>
      </c>
      <c r="N14" s="1">
        <f>3/68</f>
        <v>4.4117647058823532E-2</v>
      </c>
      <c r="O14" s="1">
        <f>4/72</f>
        <v>5.5555555555555552E-2</v>
      </c>
      <c r="P14" s="1">
        <f>8/72</f>
        <v>0.1111111111111111</v>
      </c>
      <c r="Q14" s="4">
        <v>-0.7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Grace Crandall</cp:lastModifiedBy>
  <dcterms:created xsi:type="dcterms:W3CDTF">2014-07-28T18:20:10Z</dcterms:created>
  <dcterms:modified xsi:type="dcterms:W3CDTF">2014-07-29T23:14:22Z</dcterms:modified>
</cp:coreProperties>
</file>