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9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812"/>
  <workbookPr showInkAnnotation="0" autoCompressPictures="0"/>
  <bookViews>
    <workbookView xWindow="27300" yWindow="0" windowWidth="28660" windowHeight="17320" tabRatio="500" activeTab="8"/>
  </bookViews>
  <sheets>
    <sheet name="Sheet1" sheetId="1" r:id="rId1"/>
    <sheet name="Sheet2" sheetId="2" r:id="rId2"/>
    <sheet name="Sheet3" sheetId="3" r:id="rId3"/>
    <sheet name="Sheet4" sheetId="4" r:id="rId4"/>
    <sheet name="50percent" sheetId="5" r:id="rId5"/>
    <sheet name="Sheet5" sheetId="6" r:id="rId6"/>
    <sheet name="pies" sheetId="7" r:id="rId7"/>
    <sheet name="pies2" sheetId="8" r:id="rId8"/>
    <sheet name="Sheet6" sheetId="9" r:id="rId9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" i="9" l="1"/>
  <c r="I3" i="9"/>
  <c r="I4" i="9"/>
  <c r="I5" i="9"/>
  <c r="I6" i="9"/>
  <c r="I2" i="9"/>
  <c r="H6" i="9"/>
  <c r="H5" i="9"/>
  <c r="H4" i="9"/>
  <c r="H3" i="9"/>
  <c r="I11" i="8"/>
  <c r="E12" i="9"/>
  <c r="D12" i="9"/>
  <c r="C12" i="9"/>
  <c r="B12" i="9"/>
  <c r="B15" i="9"/>
  <c r="E7" i="9"/>
  <c r="E15" i="9"/>
  <c r="D15" i="9"/>
  <c r="E14" i="9"/>
  <c r="E13" i="9"/>
  <c r="E11" i="9"/>
  <c r="D14" i="9"/>
  <c r="D13" i="9"/>
  <c r="D11" i="9"/>
  <c r="C15" i="9"/>
  <c r="C14" i="9"/>
  <c r="C13" i="9"/>
  <c r="C11" i="9"/>
  <c r="B14" i="9"/>
  <c r="B13" i="9"/>
  <c r="B11" i="9"/>
  <c r="D11" i="8"/>
  <c r="C11" i="8"/>
  <c r="B11" i="8"/>
  <c r="I12" i="8"/>
  <c r="I13" i="8"/>
  <c r="I14" i="8"/>
  <c r="I15" i="8"/>
  <c r="H2" i="7"/>
  <c r="E11" i="8"/>
  <c r="B15" i="8"/>
  <c r="D15" i="8"/>
  <c r="E15" i="8"/>
  <c r="C15" i="8"/>
  <c r="E14" i="8"/>
  <c r="D14" i="8"/>
  <c r="C14" i="8"/>
  <c r="B14" i="8"/>
  <c r="E13" i="8"/>
  <c r="D13" i="8"/>
  <c r="C13" i="8"/>
  <c r="B13" i="8"/>
  <c r="E12" i="8"/>
  <c r="D12" i="8"/>
  <c r="C12" i="8"/>
  <c r="B12" i="8"/>
  <c r="H3" i="7"/>
  <c r="H4" i="7"/>
  <c r="H5" i="7"/>
  <c r="H6" i="7"/>
  <c r="H7" i="7"/>
  <c r="C20" i="5"/>
  <c r="B20" i="5"/>
  <c r="C19" i="5"/>
  <c r="B19" i="5"/>
  <c r="C18" i="5"/>
  <c r="B18" i="5"/>
  <c r="C17" i="5"/>
  <c r="B17" i="5"/>
  <c r="C16" i="5"/>
  <c r="B16" i="5"/>
  <c r="C15" i="5"/>
  <c r="B15" i="5"/>
  <c r="D12" i="5"/>
  <c r="D11" i="5"/>
  <c r="D10" i="5"/>
  <c r="D9" i="5"/>
  <c r="D8" i="5"/>
  <c r="D7" i="5"/>
  <c r="L3" i="2"/>
  <c r="L2" i="2"/>
  <c r="C27" i="4"/>
  <c r="C26" i="4"/>
  <c r="C25" i="4"/>
  <c r="D12" i="4"/>
  <c r="D13" i="4"/>
  <c r="C13" i="4"/>
  <c r="L7" i="2"/>
  <c r="K7" i="2"/>
  <c r="N19" i="2"/>
  <c r="N18" i="2"/>
  <c r="C24" i="4"/>
  <c r="C23" i="4"/>
  <c r="C22" i="4"/>
  <c r="C19" i="4"/>
  <c r="C20" i="4"/>
  <c r="C21" i="4"/>
  <c r="C18" i="4"/>
  <c r="C17" i="4"/>
  <c r="C16" i="4"/>
  <c r="N2" i="2"/>
  <c r="D11" i="4"/>
  <c r="D10" i="4"/>
  <c r="D9" i="4"/>
  <c r="D8" i="4"/>
  <c r="C12" i="4"/>
  <c r="F9" i="4"/>
  <c r="F8" i="4"/>
  <c r="C11" i="4"/>
  <c r="C10" i="4"/>
  <c r="C9" i="4"/>
  <c r="C8" i="4"/>
  <c r="P2" i="2"/>
  <c r="K10" i="1"/>
  <c r="K13" i="1"/>
  <c r="K11" i="1"/>
  <c r="N3" i="2"/>
  <c r="P4" i="2"/>
  <c r="P3" i="2"/>
  <c r="N6" i="2"/>
  <c r="N4" i="2"/>
  <c r="N5" i="2"/>
  <c r="P6" i="2"/>
  <c r="P5" i="2"/>
  <c r="L6" i="2"/>
  <c r="L5" i="2"/>
  <c r="L4" i="2"/>
  <c r="D7" i="2"/>
  <c r="C7" i="2"/>
  <c r="B8" i="2"/>
  <c r="B7" i="2"/>
  <c r="E5" i="2"/>
  <c r="D5" i="2"/>
  <c r="C5" i="2"/>
  <c r="B5" i="2"/>
  <c r="L8" i="1"/>
  <c r="K15" i="1"/>
  <c r="K8" i="1"/>
  <c r="K14" i="1"/>
  <c r="K12" i="1"/>
</calcChain>
</file>

<file path=xl/sharedStrings.xml><?xml version="1.0" encoding="utf-8"?>
<sst xmlns="http://schemas.openxmlformats.org/spreadsheetml/2006/main" count="284" uniqueCount="50">
  <si>
    <t>mRNA</t>
  </si>
  <si>
    <t>CDS</t>
  </si>
  <si>
    <t>Introns</t>
  </si>
  <si>
    <t>Transposable Elements</t>
  </si>
  <si>
    <t>Promoter Regions</t>
  </si>
  <si>
    <t>all CGs</t>
  </si>
  <si>
    <t>Other</t>
  </si>
  <si>
    <t>Exons</t>
  </si>
  <si>
    <t>methylated</t>
  </si>
  <si>
    <t>all</t>
  </si>
  <si>
    <t>Methylation Ratio</t>
  </si>
  <si>
    <t>Portion of oyster genome</t>
  </si>
  <si>
    <t>methylated fraction</t>
  </si>
  <si>
    <t>unmethylated fraction</t>
  </si>
  <si>
    <t>mRNAm</t>
  </si>
  <si>
    <t>Exonsm</t>
  </si>
  <si>
    <t>Intronsm</t>
  </si>
  <si>
    <t>Transposable Elementsm</t>
  </si>
  <si>
    <t>Promoter Regionsm</t>
  </si>
  <si>
    <t>Otherm</t>
  </si>
  <si>
    <t>Methylated Promoter Regions</t>
  </si>
  <si>
    <t>Methylated Transposable Elements</t>
  </si>
  <si>
    <t>Methylated Introns</t>
  </si>
  <si>
    <t>Methylated Exons</t>
  </si>
  <si>
    <t>Unmethylated Exons</t>
  </si>
  <si>
    <t>Unmethylated Introns</t>
  </si>
  <si>
    <t>Unmethylated Transposable Elements</t>
  </si>
  <si>
    <t>Unmethylated Promoter Regions</t>
  </si>
  <si>
    <t>total</t>
  </si>
  <si>
    <t>CGs</t>
  </si>
  <si>
    <t>not covered</t>
  </si>
  <si>
    <t>Other Unmethylated</t>
  </si>
  <si>
    <t>Other Methylated</t>
  </si>
  <si>
    <t>Methylated</t>
  </si>
  <si>
    <t>Unmethylated</t>
  </si>
  <si>
    <t>Insertions</t>
  </si>
  <si>
    <t>Junctions</t>
  </si>
  <si>
    <t>Deletions</t>
  </si>
  <si>
    <t>Alternatively Spliced Regions</t>
  </si>
  <si>
    <t>Alt spliced regions</t>
  </si>
  <si>
    <t>unmethylated</t>
  </si>
  <si>
    <t>Methylated Alternatively Spliced Regions</t>
  </si>
  <si>
    <t>Unmethylated Alternatively Spliced Regions</t>
  </si>
  <si>
    <t>Methylated Other</t>
  </si>
  <si>
    <t>Unmethylated Other</t>
  </si>
  <si>
    <t>No Data</t>
  </si>
  <si>
    <t>Moderately Methylated</t>
  </si>
  <si>
    <t>Total</t>
  </si>
  <si>
    <t>Totals</t>
  </si>
  <si>
    <t>Size of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</si>
</sst>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5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0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3" fillId="0" borderId="0" xfId="0" applyFont="1"/>
    <xf numFmtId="3" fontId="0" fillId="0" borderId="0" xfId="0" applyNumberFormat="1"/>
    <xf numFmtId="3" fontId="3" fillId="0" borderId="0" xfId="0" applyNumberFormat="1" applyFont="1"/>
    <xf numFmtId="3" fontId="4" fillId="0" borderId="0" xfId="0" applyNumberFormat="1" applyFont="1"/>
  </cellXfs>
  <cellStyles count="40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Normal" xfId="0" builtinId="0"/>
  </cellStyles>
  <dxfs count="0"/>
  <tableStyles count="0" defaultTableStyle="TableStyleMedium9" defaultPivotStyle="PivotStyleMedium4"/>
  <colors>
    <mruColors>
      <color rgb="FF3D9DFF"/>
      <color rgb="FF5FC5FF"/>
      <color rgb="FF93BFFF"/>
      <color rgb="FFA8C4FF"/>
      <color rgb="FFFFA69D"/>
      <color rgb="FFFF7364"/>
      <color rgb="FFFFBDBD"/>
      <color rgb="FFFF3286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Distribution of oyster genome methylation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Sheet1!$A$1:$E$1</c:f>
              <c:strCache>
                <c:ptCount val="5"/>
                <c:pt idx="0">
                  <c:v>CDS</c:v>
                </c:pt>
                <c:pt idx="1">
                  <c:v>mRNA</c:v>
                </c:pt>
                <c:pt idx="2">
                  <c:v>Introns</c:v>
                </c:pt>
                <c:pt idx="3">
                  <c:v>Transposable Elements</c:v>
                </c:pt>
                <c:pt idx="4">
                  <c:v>Promoter Regions</c:v>
                </c:pt>
              </c:strCache>
            </c:strRef>
          </c:cat>
          <c:val>
            <c:numRef>
              <c:f>Sheet1!$A$2:$E$2</c:f>
              <c:numCache>
                <c:formatCode>General</c:formatCode>
                <c:ptCount val="5"/>
                <c:pt idx="0">
                  <c:v>35.70616469626008</c:v>
                </c:pt>
                <c:pt idx="1">
                  <c:v>30.3106910079387</c:v>
                </c:pt>
                <c:pt idx="2">
                  <c:v>28.13202356484681</c:v>
                </c:pt>
                <c:pt idx="3">
                  <c:v>19.15260388314281</c:v>
                </c:pt>
                <c:pt idx="4">
                  <c:v>14.92047261985912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1186280"/>
        <c:axId val="2088733128"/>
      </c:barChart>
      <c:catAx>
        <c:axId val="2021186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Oyster</a:t>
                </a:r>
                <a:r>
                  <a:rPr lang="en-US" baseline="0"/>
                  <a:t> Genomic Regions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2088733128"/>
        <c:crosses val="autoZero"/>
        <c:auto val="1"/>
        <c:lblAlgn val="ctr"/>
        <c:lblOffset val="100"/>
        <c:noMultiLvlLbl val="0"/>
      </c:catAx>
      <c:valAx>
        <c:axId val="20887331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Methylated Sites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21186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ubbleChart>
        <c:varyColors val="0"/>
        <c:ser>
          <c:idx val="0"/>
          <c:order val="0"/>
          <c:tx>
            <c:v>Exons</c:v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</c:spPr>
          <c:invertIfNegative val="0"/>
          <c:xVal>
            <c:numRef>
              <c:f>Sheet5!$A$18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Sheet5!$B$18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bubbleSize>
            <c:numRef>
              <c:f>Sheet5!$C$2</c:f>
              <c:numCache>
                <c:formatCode>General</c:formatCode>
                <c:ptCount val="1"/>
                <c:pt idx="0">
                  <c:v>0.0793160504018569</c:v>
                </c:pt>
              </c:numCache>
            </c:numRef>
          </c:bubbleSize>
          <c:bubble3D val="0"/>
        </c:ser>
        <c:ser>
          <c:idx val="1"/>
          <c:order val="1"/>
          <c:tx>
            <c:v>Exons</c:v>
          </c:tx>
          <c:spPr>
            <a:pattFill prst="wdUpDiag">
              <a:fgClr>
                <a:schemeClr val="accent1">
                  <a:lumMod val="50000"/>
                </a:schemeClr>
              </a:fgClr>
              <a:bgClr>
                <a:schemeClr val="accent1">
                  <a:lumMod val="75000"/>
                </a:schemeClr>
              </a:bgClr>
            </a:pattFill>
            <a:ln w="25400">
              <a:noFill/>
            </a:ln>
          </c:spPr>
          <c:invertIfNegative val="0"/>
          <c:xVal>
            <c:numRef>
              <c:f>Sheet5!$A$18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Sheet5!$B$19</c:f>
              <c:numCache>
                <c:formatCode>General</c:formatCode>
                <c:ptCount val="1"/>
                <c:pt idx="0">
                  <c:v>0.489</c:v>
                </c:pt>
              </c:numCache>
            </c:numRef>
          </c:yVal>
          <c:bubbleSize>
            <c:numRef>
              <c:f>Sheet5!$B$2</c:f>
              <c:numCache>
                <c:formatCode>General</c:formatCode>
                <c:ptCount val="1"/>
                <c:pt idx="0">
                  <c:v>0.034408466568988</c:v>
                </c:pt>
              </c:numCache>
            </c:numRef>
          </c:bubbleSize>
          <c:bubble3D val="0"/>
        </c:ser>
        <c:ser>
          <c:idx val="2"/>
          <c:order val="2"/>
          <c:tx>
            <c:v>Introns</c:v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</c:spPr>
          <c:invertIfNegative val="0"/>
          <c:xVal>
            <c:numRef>
              <c:f>Sheet5!$A$19</c:f>
              <c:numCache>
                <c:formatCode>General</c:formatCode>
                <c:ptCount val="1"/>
                <c:pt idx="0">
                  <c:v>2.0</c:v>
                </c:pt>
              </c:numCache>
            </c:numRef>
          </c:xVal>
          <c:yVal>
            <c:numRef>
              <c:f>Sheet5!$B$20</c:f>
              <c:numCache>
                <c:formatCode>General</c:formatCode>
                <c:ptCount val="1"/>
                <c:pt idx="0">
                  <c:v>0.523</c:v>
                </c:pt>
              </c:numCache>
            </c:numRef>
          </c:yVal>
          <c:bubbleSize>
            <c:numRef>
              <c:f>Sheet5!$C$3</c:f>
              <c:numCache>
                <c:formatCode>General</c:formatCode>
                <c:ptCount val="1"/>
                <c:pt idx="0">
                  <c:v>0.214830828789686</c:v>
                </c:pt>
              </c:numCache>
            </c:numRef>
          </c:bubbleSize>
          <c:bubble3D val="0"/>
        </c:ser>
        <c:ser>
          <c:idx val="3"/>
          <c:order val="3"/>
          <c:tx>
            <c:v>Introns</c:v>
          </c:tx>
          <c:spPr>
            <a:pattFill prst="wdUpDiag">
              <a:fgClr>
                <a:schemeClr val="accent3">
                  <a:lumMod val="50000"/>
                </a:schemeClr>
              </a:fgClr>
              <a:bgClr>
                <a:schemeClr val="accent3">
                  <a:lumMod val="75000"/>
                </a:schemeClr>
              </a:bgClr>
            </a:pattFill>
            <a:ln w="25400">
              <a:noFill/>
            </a:ln>
          </c:spPr>
          <c:invertIfNegative val="0"/>
          <c:xVal>
            <c:numRef>
              <c:f>Sheet5!$A$19</c:f>
              <c:numCache>
                <c:formatCode>General</c:formatCode>
                <c:ptCount val="1"/>
                <c:pt idx="0">
                  <c:v>2.0</c:v>
                </c:pt>
              </c:numCache>
            </c:numRef>
          </c:xVal>
          <c:yVal>
            <c:numRef>
              <c:f>Sheet5!$B$21</c:f>
              <c:numCache>
                <c:formatCode>General</c:formatCode>
                <c:ptCount val="1"/>
                <c:pt idx="0">
                  <c:v>0.493</c:v>
                </c:pt>
              </c:numCache>
            </c:numRef>
          </c:yVal>
          <c:bubbleSize>
            <c:numRef>
              <c:f>Sheet5!$B$3</c:f>
              <c:numCache>
                <c:formatCode>General</c:formatCode>
                <c:ptCount val="1"/>
                <c:pt idx="0">
                  <c:v>0.0479284517668454</c:v>
                </c:pt>
              </c:numCache>
            </c:numRef>
          </c:bubbleSize>
          <c:bubble3D val="0"/>
        </c:ser>
        <c:ser>
          <c:idx val="4"/>
          <c:order val="4"/>
          <c:tx>
            <c:v>Transposable Elements</c:v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</c:spPr>
          <c:invertIfNegative val="0"/>
          <c:xVal>
            <c:numRef>
              <c:f>Sheet5!$A$20</c:f>
              <c:numCache>
                <c:formatCode>General</c:formatCode>
                <c:ptCount val="1"/>
                <c:pt idx="0">
                  <c:v>3.0</c:v>
                </c:pt>
              </c:numCache>
            </c:numRef>
          </c:xVal>
          <c:yVal>
            <c:numRef>
              <c:f>Sheet5!$B$22</c:f>
              <c:numCache>
                <c:formatCode>General</c:formatCode>
                <c:ptCount val="1"/>
                <c:pt idx="0">
                  <c:v>0.501</c:v>
                </c:pt>
              </c:numCache>
            </c:numRef>
          </c:yVal>
          <c:bubbleSize>
            <c:numRef>
              <c:f>Sheet5!$C$4</c:f>
              <c:numCache>
                <c:formatCode>General</c:formatCode>
                <c:ptCount val="1"/>
                <c:pt idx="0">
                  <c:v>0.0790025272293071</c:v>
                </c:pt>
              </c:numCache>
            </c:numRef>
          </c:bubbleSize>
          <c:bubble3D val="0"/>
        </c:ser>
        <c:ser>
          <c:idx val="5"/>
          <c:order val="5"/>
          <c:tx>
            <c:v>Transposable Elements</c:v>
          </c:tx>
          <c:spPr>
            <a:pattFill prst="wdUpDiag">
              <a:fgClr>
                <a:schemeClr val="accent6">
                  <a:lumMod val="50000"/>
                </a:schemeClr>
              </a:fgClr>
              <a:bgClr>
                <a:schemeClr val="accent6">
                  <a:lumMod val="75000"/>
                </a:schemeClr>
              </a:bgClr>
            </a:pattFill>
            <a:ln w="25400">
              <a:noFill/>
            </a:ln>
          </c:spPr>
          <c:invertIfNegative val="0"/>
          <c:xVal>
            <c:numRef>
              <c:f>Sheet5!$A$20</c:f>
              <c:numCache>
                <c:formatCode>General</c:formatCode>
                <c:ptCount val="1"/>
                <c:pt idx="0">
                  <c:v>3.0</c:v>
                </c:pt>
              </c:numCache>
            </c:numRef>
          </c:xVal>
          <c:yVal>
            <c:numRef>
              <c:f>Sheet5!$B$23</c:f>
              <c:numCache>
                <c:formatCode>General</c:formatCode>
                <c:ptCount val="1"/>
                <c:pt idx="0">
                  <c:v>0.4739</c:v>
                </c:pt>
              </c:numCache>
            </c:numRef>
          </c:yVal>
          <c:bubbleSize>
            <c:numRef>
              <c:f>Sheet5!$B$4</c:f>
              <c:numCache>
                <c:formatCode>General</c:formatCode>
                <c:ptCount val="1"/>
                <c:pt idx="0">
                  <c:v>0.00385358868766697</c:v>
                </c:pt>
              </c:numCache>
            </c:numRef>
          </c:bubbleSize>
          <c:bubble3D val="0"/>
        </c:ser>
        <c:ser>
          <c:idx val="6"/>
          <c:order val="6"/>
          <c:tx>
            <c:v>Promoter Regions</c:v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</c:spPr>
          <c:invertIfNegative val="0"/>
          <c:xVal>
            <c:numRef>
              <c:f>Sheet5!$A$21</c:f>
              <c:numCache>
                <c:formatCode>General</c:formatCode>
                <c:ptCount val="1"/>
                <c:pt idx="0">
                  <c:v>4.0</c:v>
                </c:pt>
              </c:numCache>
            </c:numRef>
          </c:xVal>
          <c:yVal>
            <c:numRef>
              <c:f>Sheet5!$B$24</c:f>
              <c:numCache>
                <c:formatCode>General</c:formatCode>
                <c:ptCount val="1"/>
                <c:pt idx="0">
                  <c:v>0.497</c:v>
                </c:pt>
              </c:numCache>
            </c:numRef>
          </c:yVal>
          <c:bubbleSize>
            <c:numRef>
              <c:f>Sheet5!$C$5</c:f>
              <c:numCache>
                <c:formatCode>General</c:formatCode>
                <c:ptCount val="1"/>
                <c:pt idx="0">
                  <c:v>0.0684930792166479</c:v>
                </c:pt>
              </c:numCache>
            </c:numRef>
          </c:bubbleSize>
          <c:bubble3D val="0"/>
        </c:ser>
        <c:ser>
          <c:idx val="7"/>
          <c:order val="7"/>
          <c:tx>
            <c:v>Promoter Regions</c:v>
          </c:tx>
          <c:spPr>
            <a:pattFill prst="wdUpDiag">
              <a:fgClr>
                <a:schemeClr val="accent4">
                  <a:lumMod val="50000"/>
                </a:schemeClr>
              </a:fgClr>
              <a:bgClr>
                <a:schemeClr val="accent4">
                  <a:lumMod val="75000"/>
                </a:schemeClr>
              </a:bgClr>
            </a:pattFill>
            <a:ln w="25400">
              <a:noFill/>
            </a:ln>
          </c:spPr>
          <c:invertIfNegative val="0"/>
          <c:xVal>
            <c:numRef>
              <c:f>Sheet5!$A$21</c:f>
              <c:numCache>
                <c:formatCode>General</c:formatCode>
                <c:ptCount val="1"/>
                <c:pt idx="0">
                  <c:v>4.0</c:v>
                </c:pt>
              </c:numCache>
            </c:numRef>
          </c:xVal>
          <c:yVal>
            <c:numRef>
              <c:f>Sheet5!$B$25</c:f>
              <c:numCache>
                <c:formatCode>General</c:formatCode>
                <c:ptCount val="1"/>
                <c:pt idx="0">
                  <c:v>0.473</c:v>
                </c:pt>
              </c:numCache>
            </c:numRef>
          </c:yVal>
          <c:bubbleSize>
            <c:numRef>
              <c:f>Sheet5!$B$5</c:f>
              <c:numCache>
                <c:formatCode>General</c:formatCode>
                <c:ptCount val="1"/>
                <c:pt idx="0">
                  <c:v>0.00456773593971855</c:v>
                </c:pt>
              </c:numCache>
            </c:numRef>
          </c:bubbleSize>
          <c:bubble3D val="0"/>
        </c:ser>
        <c:ser>
          <c:idx val="8"/>
          <c:order val="8"/>
          <c:tx>
            <c:v>Alternatively Spliced Regions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xVal>
            <c:numRef>
              <c:f>Sheet5!$A$22</c:f>
              <c:numCache>
                <c:formatCode>General</c:formatCode>
                <c:ptCount val="1"/>
                <c:pt idx="0">
                  <c:v>5.0</c:v>
                </c:pt>
              </c:numCache>
            </c:numRef>
          </c:xVal>
          <c:yVal>
            <c:numRef>
              <c:f>Sheet5!$B$26</c:f>
              <c:numCache>
                <c:formatCode>General</c:formatCode>
                <c:ptCount val="1"/>
                <c:pt idx="0">
                  <c:v>0.47</c:v>
                </c:pt>
              </c:numCache>
            </c:numRef>
          </c:yVal>
          <c:bubbleSize>
            <c:numRef>
              <c:f>Sheet5!$C$6</c:f>
              <c:numCache>
                <c:formatCode>General</c:formatCode>
                <c:ptCount val="1"/>
                <c:pt idx="0">
                  <c:v>0.00060018438530314</c:v>
                </c:pt>
              </c:numCache>
            </c:numRef>
          </c:bubbleSize>
          <c:bubble3D val="0"/>
        </c:ser>
        <c:ser>
          <c:idx val="9"/>
          <c:order val="9"/>
          <c:tx>
            <c:v>Alternatively Spliced Regions</c:v>
          </c:tx>
          <c:spPr>
            <a:ln w="25400">
              <a:noFill/>
            </a:ln>
          </c:spPr>
          <c:invertIfNegative val="0"/>
          <c:xVal>
            <c:numRef>
              <c:f>Sheet5!$A$22</c:f>
              <c:numCache>
                <c:formatCode>General</c:formatCode>
                <c:ptCount val="1"/>
                <c:pt idx="0">
                  <c:v>5.0</c:v>
                </c:pt>
              </c:numCache>
            </c:numRef>
          </c:xVal>
          <c:yVal>
            <c:numRef>
              <c:f>Sheet5!$B$18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bubbleSize>
            <c:numRef>
              <c:f>Sheet5!$B$6</c:f>
              <c:numCache>
                <c:formatCode>General</c:formatCode>
                <c:ptCount val="1"/>
                <c:pt idx="0">
                  <c:v>0.000119375351185043</c:v>
                </c:pt>
              </c:numCache>
            </c:numRef>
          </c:bubbleSize>
          <c:bubble3D val="0"/>
        </c:ser>
        <c:ser>
          <c:idx val="10"/>
          <c:order val="10"/>
          <c:tx>
            <c:v>Other</c:v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xVal>
            <c:numRef>
              <c:f>Sheet5!$A$23</c:f>
              <c:numCache>
                <c:formatCode>General</c:formatCode>
                <c:ptCount val="1"/>
                <c:pt idx="0">
                  <c:v>6.0</c:v>
                </c:pt>
              </c:numCache>
            </c:numRef>
          </c:xVal>
          <c:yVal>
            <c:numRef>
              <c:f>Sheet5!$B$27</c:f>
              <c:numCache>
                <c:formatCode>General</c:formatCode>
                <c:ptCount val="1"/>
                <c:pt idx="0">
                  <c:v>0.546</c:v>
                </c:pt>
              </c:numCache>
            </c:numRef>
          </c:yVal>
          <c:bubbleSize>
            <c:numRef>
              <c:f>Sheet5!$C$7</c:f>
              <c:numCache>
                <c:formatCode>General</c:formatCode>
                <c:ptCount val="1"/>
                <c:pt idx="0">
                  <c:v>0.452271509463729</c:v>
                </c:pt>
              </c:numCache>
            </c:numRef>
          </c:bubbleSize>
          <c:bubble3D val="0"/>
        </c:ser>
        <c:ser>
          <c:idx val="11"/>
          <c:order val="11"/>
          <c:tx>
            <c:v>Other</c:v>
          </c:tx>
          <c:spPr>
            <a:pattFill prst="wdUpDiag">
              <a:fgClr>
                <a:schemeClr val="tx1">
                  <a:lumMod val="50000"/>
                  <a:lumOff val="50000"/>
                </a:schemeClr>
              </a:fgClr>
              <a:bgClr>
                <a:schemeClr val="bg1">
                  <a:lumMod val="75000"/>
                </a:schemeClr>
              </a:bgClr>
            </a:pattFill>
            <a:ln w="25400">
              <a:noFill/>
            </a:ln>
          </c:spPr>
          <c:invertIfNegative val="0"/>
          <c:xVal>
            <c:numRef>
              <c:f>Sheet5!$A$23</c:f>
              <c:numCache>
                <c:formatCode>General</c:formatCode>
                <c:ptCount val="1"/>
                <c:pt idx="0">
                  <c:v>6.0</c:v>
                </c:pt>
              </c:numCache>
            </c:numRef>
          </c:xVal>
          <c:yVal>
            <c:numRef>
              <c:f>Sheet5!$B$28</c:f>
              <c:numCache>
                <c:formatCode>General</c:formatCode>
                <c:ptCount val="1"/>
                <c:pt idx="0">
                  <c:v>0.481</c:v>
                </c:pt>
              </c:numCache>
            </c:numRef>
          </c:yVal>
          <c:bubbleSize>
            <c:numRef>
              <c:f>Sheet5!$B$7</c:f>
              <c:numCache>
                <c:formatCode>General</c:formatCode>
                <c:ptCount val="1"/>
                <c:pt idx="0">
                  <c:v>0.0259125699338093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2143461688"/>
        <c:axId val="2140225144"/>
      </c:bubbleChart>
      <c:valAx>
        <c:axId val="2143461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40225144"/>
        <c:crosses val="autoZero"/>
        <c:crossBetween val="midCat"/>
      </c:valAx>
      <c:valAx>
        <c:axId val="2140225144"/>
        <c:scaling>
          <c:orientation val="minMax"/>
          <c:min val="0.0"/>
        </c:scaling>
        <c:delete val="0"/>
        <c:axPos val="l"/>
        <c:numFmt formatCode="General" sourceLinked="1"/>
        <c:majorTickMark val="out"/>
        <c:minorTickMark val="none"/>
        <c:tickLblPos val="nextTo"/>
        <c:crossAx val="21434616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pies!$A$3</c:f>
              <c:strCache>
                <c:ptCount val="1"/>
                <c:pt idx="0">
                  <c:v>Introns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pies!$B$1:$D$1</c:f>
              <c:strCache>
                <c:ptCount val="3"/>
                <c:pt idx="0">
                  <c:v>Methylated</c:v>
                </c:pt>
                <c:pt idx="1">
                  <c:v>Unmethylated</c:v>
                </c:pt>
                <c:pt idx="2">
                  <c:v>No Data</c:v>
                </c:pt>
              </c:strCache>
            </c:strRef>
          </c:cat>
          <c:val>
            <c:numRef>
              <c:f>pies!$B$3:$D$3</c:f>
              <c:numCache>
                <c:formatCode>General</c:formatCode>
                <c:ptCount val="3"/>
                <c:pt idx="0">
                  <c:v>0.182404410855942</c:v>
                </c:pt>
                <c:pt idx="1">
                  <c:v>0.619411855357859</c:v>
                </c:pt>
                <c:pt idx="2">
                  <c:v>0.198183733786198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pies!$A$4</c:f>
              <c:strCache>
                <c:ptCount val="1"/>
                <c:pt idx="0">
                  <c:v>Transposable Elements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pies!$B$1:$D$1</c:f>
              <c:strCache>
                <c:ptCount val="3"/>
                <c:pt idx="0">
                  <c:v>Methylated</c:v>
                </c:pt>
                <c:pt idx="1">
                  <c:v>Unmethylated</c:v>
                </c:pt>
                <c:pt idx="2">
                  <c:v>No Data</c:v>
                </c:pt>
              </c:strCache>
            </c:strRef>
          </c:cat>
          <c:val>
            <c:numRef>
              <c:f>pies!$B$4:$D$4</c:f>
              <c:numCache>
                <c:formatCode>General</c:formatCode>
                <c:ptCount val="3"/>
                <c:pt idx="0">
                  <c:v>0.0465094054315611</c:v>
                </c:pt>
                <c:pt idx="1">
                  <c:v>0.619534264803726</c:v>
                </c:pt>
                <c:pt idx="2">
                  <c:v>0.333956329764713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pies!$A$5</c:f>
              <c:strCache>
                <c:ptCount val="1"/>
                <c:pt idx="0">
                  <c:v>Promoter Regions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pies!$B$1:$D$1</c:f>
              <c:strCache>
                <c:ptCount val="3"/>
                <c:pt idx="0">
                  <c:v>Methylated</c:v>
                </c:pt>
                <c:pt idx="1">
                  <c:v>Unmethylated</c:v>
                </c:pt>
                <c:pt idx="2">
                  <c:v>No Data</c:v>
                </c:pt>
              </c:strCache>
            </c:strRef>
          </c:cat>
          <c:val>
            <c:numRef>
              <c:f>pies!$B$5:$D$5</c:f>
              <c:numCache>
                <c:formatCode>General</c:formatCode>
                <c:ptCount val="3"/>
                <c:pt idx="0">
                  <c:v>0.0739637095465316</c:v>
                </c:pt>
                <c:pt idx="1">
                  <c:v>0.727550556691661</c:v>
                </c:pt>
                <c:pt idx="2">
                  <c:v>0.198485733761807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pies!$A$6</c:f>
              <c:strCache>
                <c:ptCount val="1"/>
                <c:pt idx="0">
                  <c:v>Alternatively Spliced Regions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pies!$B$1:$D$1</c:f>
              <c:strCache>
                <c:ptCount val="3"/>
                <c:pt idx="0">
                  <c:v>Methylated</c:v>
                </c:pt>
                <c:pt idx="1">
                  <c:v>Unmethylated</c:v>
                </c:pt>
                <c:pt idx="2">
                  <c:v>No Data</c:v>
                </c:pt>
              </c:strCache>
            </c:strRef>
          </c:cat>
          <c:val>
            <c:numRef>
              <c:f>pies!$B$6:$D$6</c:f>
              <c:numCache>
                <c:formatCode>General</c:formatCode>
                <c:ptCount val="3"/>
                <c:pt idx="0">
                  <c:v>0.165900543251149</c:v>
                </c:pt>
                <c:pt idx="1">
                  <c:v>0.557041370664438</c:v>
                </c:pt>
                <c:pt idx="2">
                  <c:v>0.277058086084413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pies!$A$7</c:f>
              <c:strCache>
                <c:ptCount val="1"/>
                <c:pt idx="0">
                  <c:v>Other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pies!$B$1:$D$1</c:f>
              <c:strCache>
                <c:ptCount val="3"/>
                <c:pt idx="0">
                  <c:v>Methylated</c:v>
                </c:pt>
                <c:pt idx="1">
                  <c:v>Unmethylated</c:v>
                </c:pt>
                <c:pt idx="2">
                  <c:v>No Data</c:v>
                </c:pt>
              </c:strCache>
            </c:strRef>
          </c:cat>
          <c:val>
            <c:numRef>
              <c:f>pies!$B$7:$D$7</c:f>
              <c:numCache>
                <c:formatCode>General</c:formatCode>
                <c:ptCount val="3"/>
                <c:pt idx="0">
                  <c:v>0.0541895287824229</c:v>
                </c:pt>
                <c:pt idx="1">
                  <c:v>0.672780372142179</c:v>
                </c:pt>
                <c:pt idx="2">
                  <c:v>0.273030099075398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pies!$A$2</c:f>
              <c:strCache>
                <c:ptCount val="1"/>
                <c:pt idx="0">
                  <c:v>CDS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pies!$B$1:$D$1</c:f>
              <c:strCache>
                <c:ptCount val="3"/>
                <c:pt idx="0">
                  <c:v>Methylated</c:v>
                </c:pt>
                <c:pt idx="1">
                  <c:v>Unmethylated</c:v>
                </c:pt>
                <c:pt idx="2">
                  <c:v>No Data</c:v>
                </c:pt>
              </c:strCache>
            </c:strRef>
          </c:cat>
          <c:val>
            <c:numRef>
              <c:f>pies!$B$2:$D$2</c:f>
              <c:numCache>
                <c:formatCode>General</c:formatCode>
                <c:ptCount val="3"/>
                <c:pt idx="0">
                  <c:v>0.302559795244584</c:v>
                </c:pt>
                <c:pt idx="1">
                  <c:v>0.603875123168773</c:v>
                </c:pt>
                <c:pt idx="2">
                  <c:v>0.0935650815866429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pies2!$A$11</c:f>
              <c:strCache>
                <c:ptCount val="1"/>
                <c:pt idx="0">
                  <c:v>Exons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pies2!$B$10:$E$10</c:f>
              <c:strCache>
                <c:ptCount val="4"/>
                <c:pt idx="0">
                  <c:v>Methylated</c:v>
                </c:pt>
                <c:pt idx="1">
                  <c:v>Moderately Methylated</c:v>
                </c:pt>
                <c:pt idx="2">
                  <c:v>Unmethylated</c:v>
                </c:pt>
                <c:pt idx="3">
                  <c:v>No Data</c:v>
                </c:pt>
              </c:strCache>
            </c:strRef>
          </c:cat>
          <c:val>
            <c:numRef>
              <c:f>pies2!$B$11:$E$11</c:f>
              <c:numCache>
                <c:formatCode>General</c:formatCode>
                <c:ptCount val="4"/>
                <c:pt idx="0">
                  <c:v>0.302331525389072</c:v>
                </c:pt>
                <c:pt idx="1">
                  <c:v>0.0545018517180171</c:v>
                </c:pt>
                <c:pt idx="2">
                  <c:v>0.549373271450756</c:v>
                </c:pt>
                <c:pt idx="3">
                  <c:v>0.0937933514421543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pies2!$A$12</c:f>
              <c:strCache>
                <c:ptCount val="1"/>
                <c:pt idx="0">
                  <c:v>Introns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pies2!$B$10:$E$10</c:f>
              <c:strCache>
                <c:ptCount val="4"/>
                <c:pt idx="0">
                  <c:v>Methylated</c:v>
                </c:pt>
                <c:pt idx="1">
                  <c:v>Moderately Methylated</c:v>
                </c:pt>
                <c:pt idx="2">
                  <c:v>Unmethylated</c:v>
                </c:pt>
                <c:pt idx="3">
                  <c:v>No Data</c:v>
                </c:pt>
              </c:strCache>
            </c:strRef>
          </c:cat>
          <c:val>
            <c:numRef>
              <c:f>pies2!$B$12:$E$12</c:f>
              <c:numCache>
                <c:formatCode>General</c:formatCode>
                <c:ptCount val="4"/>
                <c:pt idx="0">
                  <c:v>0.179714609594129</c:v>
                </c:pt>
                <c:pt idx="1">
                  <c:v>0.0997497949024955</c:v>
                </c:pt>
                <c:pt idx="2">
                  <c:v>0.517292629793461</c:v>
                </c:pt>
                <c:pt idx="3">
                  <c:v>0.203242965709915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pies2!$A$13</c:f>
              <c:strCache>
                <c:ptCount val="1"/>
                <c:pt idx="0">
                  <c:v>Transposable Elements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pies2!$B$10:$E$10</c:f>
              <c:strCache>
                <c:ptCount val="4"/>
                <c:pt idx="0">
                  <c:v>Methylated</c:v>
                </c:pt>
                <c:pt idx="1">
                  <c:v>Moderately Methylated</c:v>
                </c:pt>
                <c:pt idx="2">
                  <c:v>Unmethylated</c:v>
                </c:pt>
                <c:pt idx="3">
                  <c:v>No Data</c:v>
                </c:pt>
              </c:strCache>
            </c:strRef>
          </c:cat>
          <c:val>
            <c:numRef>
              <c:f>pies2!$B$13:$E$13</c:f>
              <c:numCache>
                <c:formatCode>General</c:formatCode>
                <c:ptCount val="4"/>
                <c:pt idx="0">
                  <c:v>0.0462808487945143</c:v>
                </c:pt>
                <c:pt idx="1">
                  <c:v>0.144971768105707</c:v>
                </c:pt>
                <c:pt idx="2">
                  <c:v>0.47451322352862</c:v>
                </c:pt>
                <c:pt idx="3">
                  <c:v>0.334234159571159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Oyster Genomic</a:t>
            </a:r>
            <a:r>
              <a:rPr lang="en-US" baseline="0"/>
              <a:t> Regions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cat>
            <c:strRef>
              <c:f>Sheet1!$J$11:$J$15</c:f>
              <c:strCache>
                <c:ptCount val="5"/>
                <c:pt idx="0">
                  <c:v>CDS</c:v>
                </c:pt>
                <c:pt idx="1">
                  <c:v>Introns</c:v>
                </c:pt>
                <c:pt idx="2">
                  <c:v>Transposable Elements</c:v>
                </c:pt>
                <c:pt idx="3">
                  <c:v>Promoter Regions</c:v>
                </c:pt>
                <c:pt idx="4">
                  <c:v>Other</c:v>
                </c:pt>
              </c:strCache>
            </c:strRef>
          </c:cat>
          <c:val>
            <c:numRef>
              <c:f>Sheet1!$K$11:$K$15</c:f>
              <c:numCache>
                <c:formatCode>General</c:formatCode>
                <c:ptCount val="5"/>
                <c:pt idx="0">
                  <c:v>0.113724516970845</c:v>
                </c:pt>
                <c:pt idx="1">
                  <c:v>0.262759280556532</c:v>
                </c:pt>
                <c:pt idx="2">
                  <c:v>0.0828561159169741</c:v>
                </c:pt>
                <c:pt idx="3">
                  <c:v>0.0617564474216227</c:v>
                </c:pt>
                <c:pt idx="4">
                  <c:v>0.478903639134027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pies2!$A$14</c:f>
              <c:strCache>
                <c:ptCount val="1"/>
                <c:pt idx="0">
                  <c:v>Promoter Regions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pies2!$B$10:$E$10</c:f>
              <c:strCache>
                <c:ptCount val="4"/>
                <c:pt idx="0">
                  <c:v>Methylated</c:v>
                </c:pt>
                <c:pt idx="1">
                  <c:v>Moderately Methylated</c:v>
                </c:pt>
                <c:pt idx="2">
                  <c:v>Unmethylated</c:v>
                </c:pt>
                <c:pt idx="3">
                  <c:v>No Data</c:v>
                </c:pt>
              </c:strCache>
            </c:strRef>
          </c:cat>
          <c:val>
            <c:numRef>
              <c:f>pies2!$B$14:$E$14</c:f>
              <c:numCache>
                <c:formatCode>General</c:formatCode>
                <c:ptCount val="4"/>
                <c:pt idx="0">
                  <c:v>0.0734166040540518</c:v>
                </c:pt>
                <c:pt idx="1">
                  <c:v>0.0752211455917744</c:v>
                </c:pt>
                <c:pt idx="2">
                  <c:v>0.65205128662838</c:v>
                </c:pt>
                <c:pt idx="3">
                  <c:v>0.199310963725794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pies2!$A$15</c:f>
              <c:strCache>
                <c:ptCount val="1"/>
                <c:pt idx="0">
                  <c:v>Other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pies2!$B$10:$E$10</c:f>
              <c:strCache>
                <c:ptCount val="4"/>
                <c:pt idx="0">
                  <c:v>Methylated</c:v>
                </c:pt>
                <c:pt idx="1">
                  <c:v>Moderately Methylated</c:v>
                </c:pt>
                <c:pt idx="2">
                  <c:v>Unmethylated</c:v>
                </c:pt>
                <c:pt idx="3">
                  <c:v>No Data</c:v>
                </c:pt>
              </c:strCache>
            </c:strRef>
          </c:cat>
          <c:val>
            <c:numRef>
              <c:f>pies2!$B$15:$E$15</c:f>
              <c:numCache>
                <c:formatCode>General</c:formatCode>
                <c:ptCount val="4"/>
                <c:pt idx="0">
                  <c:v>0.0542031259641227</c:v>
                </c:pt>
                <c:pt idx="1">
                  <c:v>0.102192322322189</c:v>
                </c:pt>
                <c:pt idx="2">
                  <c:v>0.568581881405192</c:v>
                </c:pt>
                <c:pt idx="3">
                  <c:v>0.275022670308496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Sheet6!$A$11</c:f>
              <c:strCache>
                <c:ptCount val="1"/>
                <c:pt idx="0">
                  <c:v>Exons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rgbClr val="FF7364"/>
              </a:solidFill>
            </c:spPr>
          </c:dPt>
          <c:dPt>
            <c:idx val="2"/>
            <c:bubble3D val="0"/>
            <c:spPr>
              <a:solidFill>
                <a:srgbClr val="FFA69D"/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Sheet6!$B$10:$E$10</c:f>
              <c:strCache>
                <c:ptCount val="4"/>
                <c:pt idx="0">
                  <c:v>Methylated</c:v>
                </c:pt>
                <c:pt idx="1">
                  <c:v>Moderately Methylated</c:v>
                </c:pt>
                <c:pt idx="2">
                  <c:v>Unmethylated</c:v>
                </c:pt>
                <c:pt idx="3">
                  <c:v>No Data</c:v>
                </c:pt>
              </c:strCache>
            </c:strRef>
          </c:cat>
          <c:val>
            <c:numRef>
              <c:f>Sheet6!$B$11:$E$11</c:f>
              <c:numCache>
                <c:formatCode>General</c:formatCode>
                <c:ptCount val="4"/>
                <c:pt idx="0">
                  <c:v>0.302331525389072</c:v>
                </c:pt>
                <c:pt idx="1">
                  <c:v>0.0545018517180171</c:v>
                </c:pt>
                <c:pt idx="2">
                  <c:v>0.549373271450756</c:v>
                </c:pt>
                <c:pt idx="3">
                  <c:v>0.0937933514421543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Sheet6!$A$12</c:f>
              <c:strCache>
                <c:ptCount val="1"/>
                <c:pt idx="0">
                  <c:v>Introns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rgbClr val="FF7364"/>
              </a:solidFill>
            </c:spPr>
          </c:dPt>
          <c:dPt>
            <c:idx val="2"/>
            <c:bubble3D val="0"/>
            <c:spPr>
              <a:solidFill>
                <a:srgbClr val="FFA69D"/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Sheet6!$B$10:$E$10</c:f>
              <c:strCache>
                <c:ptCount val="4"/>
                <c:pt idx="0">
                  <c:v>Methylated</c:v>
                </c:pt>
                <c:pt idx="1">
                  <c:v>Moderately Methylated</c:v>
                </c:pt>
                <c:pt idx="2">
                  <c:v>Unmethylated</c:v>
                </c:pt>
                <c:pt idx="3">
                  <c:v>No Data</c:v>
                </c:pt>
              </c:strCache>
            </c:strRef>
          </c:cat>
          <c:val>
            <c:numRef>
              <c:f>Sheet6!$B$12:$E$12</c:f>
              <c:numCache>
                <c:formatCode>General</c:formatCode>
                <c:ptCount val="4"/>
                <c:pt idx="0">
                  <c:v>0.179714609594129</c:v>
                </c:pt>
                <c:pt idx="1">
                  <c:v>0.0997497949024955</c:v>
                </c:pt>
                <c:pt idx="2">
                  <c:v>0.517292629793461</c:v>
                </c:pt>
                <c:pt idx="3">
                  <c:v>0.203242965709915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Sheet6!$A$13</c:f>
              <c:strCache>
                <c:ptCount val="1"/>
                <c:pt idx="0">
                  <c:v>Transposable Elements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rgbClr val="FF7364"/>
              </a:solidFill>
            </c:spPr>
          </c:dPt>
          <c:dPt>
            <c:idx val="2"/>
            <c:bubble3D val="0"/>
            <c:spPr>
              <a:solidFill>
                <a:srgbClr val="FFA69D"/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Sheet6!$B$10:$E$10</c:f>
              <c:strCache>
                <c:ptCount val="4"/>
                <c:pt idx="0">
                  <c:v>Methylated</c:v>
                </c:pt>
                <c:pt idx="1">
                  <c:v>Moderately Methylated</c:v>
                </c:pt>
                <c:pt idx="2">
                  <c:v>Unmethylated</c:v>
                </c:pt>
                <c:pt idx="3">
                  <c:v>No Data</c:v>
                </c:pt>
              </c:strCache>
            </c:strRef>
          </c:cat>
          <c:val>
            <c:numRef>
              <c:f>Sheet6!$B$13:$E$13</c:f>
              <c:numCache>
                <c:formatCode>General</c:formatCode>
                <c:ptCount val="4"/>
                <c:pt idx="0">
                  <c:v>0.0462808487945143</c:v>
                </c:pt>
                <c:pt idx="1">
                  <c:v>0.144971768105707</c:v>
                </c:pt>
                <c:pt idx="2">
                  <c:v>0.47451322352862</c:v>
                </c:pt>
                <c:pt idx="3">
                  <c:v>0.334234159571159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Sheet6!$A$14</c:f>
              <c:strCache>
                <c:ptCount val="1"/>
                <c:pt idx="0">
                  <c:v>Promoter Regions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rgbClr val="FF7364"/>
              </a:solidFill>
            </c:spPr>
          </c:dPt>
          <c:dPt>
            <c:idx val="2"/>
            <c:bubble3D val="0"/>
            <c:spPr>
              <a:solidFill>
                <a:srgbClr val="FFA69D"/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Sheet6!$B$10:$E$10</c:f>
              <c:strCache>
                <c:ptCount val="4"/>
                <c:pt idx="0">
                  <c:v>Methylated</c:v>
                </c:pt>
                <c:pt idx="1">
                  <c:v>Moderately Methylated</c:v>
                </c:pt>
                <c:pt idx="2">
                  <c:v>Unmethylated</c:v>
                </c:pt>
                <c:pt idx="3">
                  <c:v>No Data</c:v>
                </c:pt>
              </c:strCache>
            </c:strRef>
          </c:cat>
          <c:val>
            <c:numRef>
              <c:f>Sheet6!$B$14:$E$14</c:f>
              <c:numCache>
                <c:formatCode>General</c:formatCode>
                <c:ptCount val="4"/>
                <c:pt idx="0">
                  <c:v>0.0734166040540518</c:v>
                </c:pt>
                <c:pt idx="1">
                  <c:v>0.0752211455917744</c:v>
                </c:pt>
                <c:pt idx="2">
                  <c:v>0.65205128662838</c:v>
                </c:pt>
                <c:pt idx="3">
                  <c:v>0.199310963725794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Sheet6!$A$15</c:f>
              <c:strCache>
                <c:ptCount val="1"/>
                <c:pt idx="0">
                  <c:v>Other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rgbClr val="FF7364"/>
              </a:solidFill>
            </c:spPr>
          </c:dPt>
          <c:dPt>
            <c:idx val="2"/>
            <c:bubble3D val="0"/>
            <c:spPr>
              <a:solidFill>
                <a:srgbClr val="FFA69D"/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Sheet6!$B$10:$E$10</c:f>
              <c:strCache>
                <c:ptCount val="4"/>
                <c:pt idx="0">
                  <c:v>Methylated</c:v>
                </c:pt>
                <c:pt idx="1">
                  <c:v>Moderately Methylated</c:v>
                </c:pt>
                <c:pt idx="2">
                  <c:v>Unmethylated</c:v>
                </c:pt>
                <c:pt idx="3">
                  <c:v>No Data</c:v>
                </c:pt>
              </c:strCache>
            </c:strRef>
          </c:cat>
          <c:val>
            <c:numRef>
              <c:f>Sheet6!$B$15:$E$15</c:f>
              <c:numCache>
                <c:formatCode>General</c:formatCode>
                <c:ptCount val="4"/>
                <c:pt idx="0">
                  <c:v>0.0542031259641227</c:v>
                </c:pt>
                <c:pt idx="1">
                  <c:v>0.102192322322189</c:v>
                </c:pt>
                <c:pt idx="2">
                  <c:v>0.568581881405192</c:v>
                </c:pt>
                <c:pt idx="3">
                  <c:v>0.275022670308496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All CGs in oyster</a:t>
            </a:r>
            <a:r>
              <a:rPr lang="en-US" baseline="0"/>
              <a:t> genome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Sheet6!$L$2:$L$7</c:f>
              <c:strCache>
                <c:ptCount val="6"/>
                <c:pt idx="0">
                  <c:v>Exons</c:v>
                </c:pt>
                <c:pt idx="1">
                  <c:v>Introns</c:v>
                </c:pt>
                <c:pt idx="2">
                  <c:v>Promoter Regions</c:v>
                </c:pt>
                <c:pt idx="3">
                  <c:v>Transposable Elements</c:v>
                </c:pt>
                <c:pt idx="4">
                  <c:v>Other</c:v>
                </c:pt>
                <c:pt idx="5">
                  <c:v>Total</c:v>
                </c:pt>
              </c:strCache>
            </c:strRef>
          </c:cat>
          <c:val>
            <c:numRef>
              <c:f>Sheet6!$M$2:$M$7</c:f>
              <c:numCache>
                <c:formatCode>General</c:formatCode>
                <c:ptCount val="6"/>
                <c:pt idx="0">
                  <c:v>0.0664526258669629</c:v>
                </c:pt>
                <c:pt idx="1">
                  <c:v>0.33739366399599</c:v>
                </c:pt>
                <c:pt idx="2">
                  <c:v>0.0491094297148854</c:v>
                </c:pt>
                <c:pt idx="3">
                  <c:v>0.0707723364000801</c:v>
                </c:pt>
                <c:pt idx="4">
                  <c:v>0.53226737198486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Sheet2!$A$7</c:f>
              <c:strCache>
                <c:ptCount val="1"/>
                <c:pt idx="0">
                  <c:v>Introns</c:v>
                </c:pt>
              </c:strCache>
            </c:strRef>
          </c:tx>
          <c:invertIfNegative val="0"/>
          <c:cat>
            <c:strRef>
              <c:f>Sheet2!$B$6:$D$6</c:f>
              <c:strCache>
                <c:ptCount val="3"/>
                <c:pt idx="0">
                  <c:v>mRNA</c:v>
                </c:pt>
                <c:pt idx="1">
                  <c:v>Transposable Elements</c:v>
                </c:pt>
                <c:pt idx="2">
                  <c:v>Promoter Regions</c:v>
                </c:pt>
              </c:strCache>
            </c:strRef>
          </c:cat>
          <c:val>
            <c:numRef>
              <c:f>Sheet2!$B$7:$D$7</c:f>
              <c:numCache>
                <c:formatCode>General</c:formatCode>
                <c:ptCount val="3"/>
                <c:pt idx="0">
                  <c:v>0.281320235648468</c:v>
                </c:pt>
                <c:pt idx="1">
                  <c:v>0.191526038831428</c:v>
                </c:pt>
                <c:pt idx="2">
                  <c:v>0.149204726198591</c:v>
                </c:pt>
              </c:numCache>
            </c:numRef>
          </c:val>
        </c:ser>
        <c:ser>
          <c:idx val="1"/>
          <c:order val="1"/>
          <c:tx>
            <c:strRef>
              <c:f>Sheet2!$A$8</c:f>
              <c:strCache>
                <c:ptCount val="1"/>
                <c:pt idx="0">
                  <c:v>Exons</c:v>
                </c:pt>
              </c:strCache>
            </c:strRef>
          </c:tx>
          <c:invertIfNegative val="0"/>
          <c:cat>
            <c:strRef>
              <c:f>Sheet2!$B$6:$D$6</c:f>
              <c:strCache>
                <c:ptCount val="3"/>
                <c:pt idx="0">
                  <c:v>mRNA</c:v>
                </c:pt>
                <c:pt idx="1">
                  <c:v>Transposable Elements</c:v>
                </c:pt>
                <c:pt idx="2">
                  <c:v>Promoter Regions</c:v>
                </c:pt>
              </c:strCache>
            </c:strRef>
          </c:cat>
          <c:val>
            <c:numRef>
              <c:f>Sheet2!$B$8:$D$8</c:f>
              <c:numCache>
                <c:formatCode>General</c:formatCode>
                <c:ptCount val="3"/>
                <c:pt idx="0">
                  <c:v>0.357061646962601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641320"/>
        <c:axId val="2139655704"/>
      </c:barChart>
      <c:catAx>
        <c:axId val="2139641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Oyster Genomic Regions</a:t>
                </a:r>
              </a:p>
            </c:rich>
          </c:tx>
          <c:overlay val="0"/>
        </c:title>
        <c:majorTickMark val="out"/>
        <c:minorTickMark val="none"/>
        <c:tickLblPos val="nextTo"/>
        <c:crossAx val="2139655704"/>
        <c:crosses val="autoZero"/>
        <c:auto val="1"/>
        <c:lblAlgn val="ctr"/>
        <c:lblOffset val="100"/>
        <c:noMultiLvlLbl val="0"/>
      </c:catAx>
      <c:valAx>
        <c:axId val="2139655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Methylation Ratio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39641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</c:spPr>
          </c:dPt>
          <c:dPt>
            <c:idx val="1"/>
            <c:bubble3D val="0"/>
            <c:spPr>
              <a:pattFill prst="wdUpDiag">
                <a:fgClr>
                  <a:schemeClr val="accent1">
                    <a:lumMod val="50000"/>
                  </a:schemeClr>
                </a:fgClr>
                <a:bgClr>
                  <a:schemeClr val="accent1">
                    <a:lumMod val="75000"/>
                  </a:schemeClr>
                </a:bgClr>
              </a:pattFill>
            </c:spPr>
          </c:dPt>
          <c:dPt>
            <c:idx val="2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3"/>
            <c:bubble3D val="0"/>
            <c:spPr>
              <a:pattFill prst="wdUpDiag">
                <a:fgClr>
                  <a:schemeClr val="accent3">
                    <a:lumMod val="50000"/>
                  </a:schemeClr>
                </a:fgClr>
                <a:bgClr>
                  <a:schemeClr val="accent3">
                    <a:lumMod val="75000"/>
                  </a:schemeClr>
                </a:bgClr>
              </a:pattFill>
            </c:spPr>
          </c:dPt>
          <c:dPt>
            <c:idx val="4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5"/>
            <c:bubble3D val="0"/>
            <c:spPr>
              <a:pattFill prst="wdUpDiag">
                <a:fgClr>
                  <a:schemeClr val="accent6">
                    <a:lumMod val="50000"/>
                  </a:schemeClr>
                </a:fgClr>
                <a:bgClr>
                  <a:schemeClr val="accent6">
                    <a:lumMod val="75000"/>
                  </a:schemeClr>
                </a:bgClr>
              </a:pattFill>
            </c:spPr>
          </c:dPt>
          <c:dPt>
            <c:idx val="6"/>
            <c:bubble3D val="0"/>
            <c:spPr>
              <a:solidFill>
                <a:schemeClr val="accent4">
                  <a:lumMod val="50000"/>
                </a:schemeClr>
              </a:solidFill>
            </c:spPr>
          </c:dPt>
          <c:dPt>
            <c:idx val="7"/>
            <c:bubble3D val="0"/>
            <c:spPr>
              <a:pattFill prst="wdUpDiag">
                <a:fgClr>
                  <a:schemeClr val="accent4">
                    <a:lumMod val="50000"/>
                  </a:schemeClr>
                </a:fgClr>
                <a:bgClr>
                  <a:schemeClr val="accent4">
                    <a:lumMod val="75000"/>
                  </a:schemeClr>
                </a:bgClr>
              </a:pattFill>
            </c:spPr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9"/>
            <c:bubble3D val="0"/>
            <c:spPr>
              <a:pattFill prst="wdUpDiag">
                <a:fgClr>
                  <a:schemeClr val="tx1">
                    <a:lumMod val="50000"/>
                    <a:lumOff val="50000"/>
                  </a:schemeClr>
                </a:fgClr>
                <a:bgClr>
                  <a:schemeClr val="bg1">
                    <a:lumMod val="75000"/>
                  </a:schemeClr>
                </a:bgClr>
              </a:pattFill>
            </c:spPr>
          </c:dPt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Sheet2!$J$11:$J$20</c:f>
              <c:strCache>
                <c:ptCount val="10"/>
                <c:pt idx="0">
                  <c:v>Unmethylated Exons</c:v>
                </c:pt>
                <c:pt idx="1">
                  <c:v>Methylated Exons</c:v>
                </c:pt>
                <c:pt idx="2">
                  <c:v>Unmethylated Introns</c:v>
                </c:pt>
                <c:pt idx="3">
                  <c:v>Methylated Introns</c:v>
                </c:pt>
                <c:pt idx="4">
                  <c:v>Unmethylated Transposable Elements</c:v>
                </c:pt>
                <c:pt idx="5">
                  <c:v>Methylated Transposable Elements</c:v>
                </c:pt>
                <c:pt idx="6">
                  <c:v>Unmethylated Promoter Regions</c:v>
                </c:pt>
                <c:pt idx="7">
                  <c:v>Methylated Promoter Regions</c:v>
                </c:pt>
                <c:pt idx="8">
                  <c:v>Other Unmethylated</c:v>
                </c:pt>
                <c:pt idx="9">
                  <c:v>Other Methylated</c:v>
                </c:pt>
              </c:strCache>
            </c:strRef>
          </c:cat>
          <c:val>
            <c:numRef>
              <c:f>Sheet2!$K$11:$K$20</c:f>
              <c:numCache>
                <c:formatCode>General</c:formatCode>
                <c:ptCount val="10"/>
                <c:pt idx="0">
                  <c:v>0.0731178536412088</c:v>
                </c:pt>
                <c:pt idx="1">
                  <c:v>0.0406066633296361</c:v>
                </c:pt>
                <c:pt idx="2">
                  <c:v>0.188839777831546</c:v>
                </c:pt>
                <c:pt idx="3">
                  <c:v>0.0739195027249854</c:v>
                </c:pt>
                <c:pt idx="4">
                  <c:v>0.0669870122424384</c:v>
                </c:pt>
                <c:pt idx="5">
                  <c:v>0.0158691036745357</c:v>
                </c:pt>
                <c:pt idx="6">
                  <c:v>0.0525420935930818</c:v>
                </c:pt>
                <c:pt idx="7">
                  <c:v>0.00921435382854091</c:v>
                </c:pt>
                <c:pt idx="8">
                  <c:v>0.405323920154228</c:v>
                </c:pt>
                <c:pt idx="9">
                  <c:v>0.0735797189797989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ubbleChart>
        <c:varyColors val="0"/>
        <c:ser>
          <c:idx val="0"/>
          <c:order val="0"/>
          <c:tx>
            <c:strRef>
              <c:f>Sheet3!$G$17</c:f>
              <c:strCache>
                <c:ptCount val="1"/>
                <c:pt idx="0">
                  <c:v>Exons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yVal>
            <c:numRef>
              <c:f>Sheet3!$H$17</c:f>
              <c:numCache>
                <c:formatCode>General</c:formatCode>
                <c:ptCount val="1"/>
                <c:pt idx="0">
                  <c:v>0.0406066633296361</c:v>
                </c:pt>
              </c:numCache>
            </c:numRef>
          </c:yVal>
          <c:bubbleSize>
            <c:numRef>
              <c:f>Sheet3!$H$17</c:f>
              <c:numCache>
                <c:formatCode>General</c:formatCode>
                <c:ptCount val="1"/>
                <c:pt idx="0">
                  <c:v>0.0406066633296361</c:v>
                </c:pt>
              </c:numCache>
            </c:numRef>
          </c:bubbleSize>
          <c:bubble3D val="1"/>
        </c:ser>
        <c:ser>
          <c:idx val="1"/>
          <c:order val="1"/>
          <c:tx>
            <c:strRef>
              <c:f>Sheet3!$G$18</c:f>
              <c:strCache>
                <c:ptCount val="1"/>
                <c:pt idx="0">
                  <c:v>Introns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</c:spPr>
          <c:invertIfNegative val="0"/>
          <c:yVal>
            <c:numRef>
              <c:f>Sheet3!$H$18</c:f>
              <c:numCache>
                <c:formatCode>General</c:formatCode>
                <c:ptCount val="1"/>
                <c:pt idx="0">
                  <c:v>0.0739195027249854</c:v>
                </c:pt>
              </c:numCache>
            </c:numRef>
          </c:yVal>
          <c:bubbleSize>
            <c:numRef>
              <c:f>Sheet3!$H$18</c:f>
              <c:numCache>
                <c:formatCode>General</c:formatCode>
                <c:ptCount val="1"/>
                <c:pt idx="0">
                  <c:v>0.0739195027249854</c:v>
                </c:pt>
              </c:numCache>
            </c:numRef>
          </c:bubbleSize>
          <c:bubble3D val="1"/>
        </c:ser>
        <c:ser>
          <c:idx val="2"/>
          <c:order val="2"/>
          <c:tx>
            <c:strRef>
              <c:f>Sheet3!$G$19</c:f>
              <c:strCache>
                <c:ptCount val="1"/>
                <c:pt idx="0">
                  <c:v>Transposable Elements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.0"/>
                  <c:y val="-0.0060422960725075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yVal>
            <c:numRef>
              <c:f>Sheet3!$H$19</c:f>
              <c:numCache>
                <c:formatCode>General</c:formatCode>
                <c:ptCount val="1"/>
                <c:pt idx="0">
                  <c:v>0.0158691036745357</c:v>
                </c:pt>
              </c:numCache>
            </c:numRef>
          </c:yVal>
          <c:bubbleSize>
            <c:numRef>
              <c:f>Sheet3!$H$19</c:f>
              <c:numCache>
                <c:formatCode>General</c:formatCode>
                <c:ptCount val="1"/>
                <c:pt idx="0">
                  <c:v>0.0158691036745357</c:v>
                </c:pt>
              </c:numCache>
            </c:numRef>
          </c:bubbleSize>
          <c:bubble3D val="1"/>
        </c:ser>
        <c:ser>
          <c:idx val="3"/>
          <c:order val="3"/>
          <c:tx>
            <c:strRef>
              <c:f>Sheet3!$G$20</c:f>
              <c:strCache>
                <c:ptCount val="1"/>
                <c:pt idx="0">
                  <c:v>Promoter Regions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0800071603858E-16"/>
                  <c:y val="0.0080563947633434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yVal>
            <c:numRef>
              <c:f>Sheet3!$H$20</c:f>
              <c:numCache>
                <c:formatCode>General</c:formatCode>
                <c:ptCount val="1"/>
                <c:pt idx="0">
                  <c:v>0.00921435382854091</c:v>
                </c:pt>
              </c:numCache>
            </c:numRef>
          </c:yVal>
          <c:bubbleSize>
            <c:numRef>
              <c:f>Sheet3!$H$20</c:f>
              <c:numCache>
                <c:formatCode>General</c:formatCode>
                <c:ptCount val="1"/>
                <c:pt idx="0">
                  <c:v>0.00921435382854091</c:v>
                </c:pt>
              </c:numCache>
            </c:numRef>
          </c:bubbleSize>
          <c:bubble3D val="1"/>
        </c:ser>
        <c:ser>
          <c:idx val="4"/>
          <c:order val="4"/>
          <c:tx>
            <c:strRef>
              <c:f>Sheet3!$G$21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yVal>
            <c:numRef>
              <c:f>Sheet3!$H$21</c:f>
              <c:numCache>
                <c:formatCode>General</c:formatCode>
                <c:ptCount val="1"/>
                <c:pt idx="0">
                  <c:v>0.153642012645485</c:v>
                </c:pt>
              </c:numCache>
            </c:numRef>
          </c:yVal>
          <c:bubbleSize>
            <c:numRef>
              <c:f>Sheet3!$H$21</c:f>
              <c:numCache>
                <c:formatCode>General</c:formatCode>
                <c:ptCount val="1"/>
                <c:pt idx="0">
                  <c:v>0.153642012645485</c:v>
                </c:pt>
              </c:numCache>
            </c:numRef>
          </c:bubbleSize>
          <c:bubble3D val="1"/>
        </c:ser>
        <c:ser>
          <c:idx val="5"/>
          <c:order val="5"/>
          <c:tx>
            <c:strRef>
              <c:f>Sheet3!$I$17</c:f>
              <c:strCache>
                <c:ptCount val="1"/>
                <c:pt idx="0">
                  <c:v>Exons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1"/>
            <c:spPr>
              <a:solidFill>
                <a:schemeClr val="accent1">
                  <a:lumMod val="50000"/>
                </a:schemeClr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0.00294550810014733"/>
                  <c:y val="-0.024169184290030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Sheet3!$M$17</c:f>
              <c:numCache>
                <c:formatCode>General</c:formatCode>
                <c:ptCount val="1"/>
                <c:pt idx="0">
                  <c:v>0.4</c:v>
                </c:pt>
              </c:numCache>
            </c:numRef>
          </c:xVal>
          <c:yVal>
            <c:numRef>
              <c:f>Sheet3!$J$17</c:f>
              <c:numCache>
                <c:formatCode>General</c:formatCode>
                <c:ptCount val="1"/>
                <c:pt idx="0">
                  <c:v>0.0731178536412088</c:v>
                </c:pt>
              </c:numCache>
            </c:numRef>
          </c:yVal>
          <c:bubbleSize>
            <c:numRef>
              <c:f>Sheet3!$J$17</c:f>
              <c:numCache>
                <c:formatCode>General</c:formatCode>
                <c:ptCount val="1"/>
                <c:pt idx="0">
                  <c:v>0.0731178536412088</c:v>
                </c:pt>
              </c:numCache>
            </c:numRef>
          </c:bubbleSize>
          <c:bubble3D val="1"/>
        </c:ser>
        <c:ser>
          <c:idx val="6"/>
          <c:order val="6"/>
          <c:tx>
            <c:strRef>
              <c:f>Sheet3!$I$18</c:f>
              <c:strCache>
                <c:ptCount val="1"/>
                <c:pt idx="0">
                  <c:v>Introns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1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xVal>
            <c:numRef>
              <c:f>Sheet3!$M$17</c:f>
              <c:numCache>
                <c:formatCode>General</c:formatCode>
                <c:ptCount val="1"/>
                <c:pt idx="0">
                  <c:v>0.4</c:v>
                </c:pt>
              </c:numCache>
            </c:numRef>
          </c:xVal>
          <c:yVal>
            <c:numRef>
              <c:f>Sheet3!$J$18</c:f>
              <c:numCache>
                <c:formatCode>General</c:formatCode>
                <c:ptCount val="1"/>
                <c:pt idx="0">
                  <c:v>0.188839777831546</c:v>
                </c:pt>
              </c:numCache>
            </c:numRef>
          </c:yVal>
          <c:bubbleSize>
            <c:numRef>
              <c:f>Sheet3!$J$18</c:f>
              <c:numCache>
                <c:formatCode>General</c:formatCode>
                <c:ptCount val="1"/>
                <c:pt idx="0">
                  <c:v>0.188839777831546</c:v>
                </c:pt>
              </c:numCache>
            </c:numRef>
          </c:bubbleSize>
          <c:bubble3D val="1"/>
        </c:ser>
        <c:ser>
          <c:idx val="7"/>
          <c:order val="7"/>
          <c:tx>
            <c:strRef>
              <c:f>Sheet3!$I$19</c:f>
              <c:strCache>
                <c:ptCount val="1"/>
                <c:pt idx="0">
                  <c:v>Transposable Elements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</c:spPr>
          <c:invertIfNegative val="0"/>
          <c:xVal>
            <c:numRef>
              <c:f>Sheet3!$M$17</c:f>
              <c:numCache>
                <c:formatCode>General</c:formatCode>
                <c:ptCount val="1"/>
                <c:pt idx="0">
                  <c:v>0.4</c:v>
                </c:pt>
              </c:numCache>
            </c:numRef>
          </c:xVal>
          <c:yVal>
            <c:numRef>
              <c:f>Sheet3!$J$19</c:f>
              <c:numCache>
                <c:formatCode>General</c:formatCode>
                <c:ptCount val="1"/>
                <c:pt idx="0">
                  <c:v>0.0669870122424384</c:v>
                </c:pt>
              </c:numCache>
            </c:numRef>
          </c:yVal>
          <c:bubbleSize>
            <c:numRef>
              <c:f>Sheet3!$J$19</c:f>
              <c:numCache>
                <c:formatCode>General</c:formatCode>
                <c:ptCount val="1"/>
                <c:pt idx="0">
                  <c:v>0.0669870122424384</c:v>
                </c:pt>
              </c:numCache>
            </c:numRef>
          </c:bubbleSize>
          <c:bubble3D val="1"/>
        </c:ser>
        <c:ser>
          <c:idx val="8"/>
          <c:order val="8"/>
          <c:tx>
            <c:strRef>
              <c:f>Sheet3!$I$20</c:f>
              <c:strCache>
                <c:ptCount val="1"/>
                <c:pt idx="0">
                  <c:v>Promoter Regions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.0"/>
                  <c:y val="0.020140986908358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Sheet3!$M$17</c:f>
              <c:numCache>
                <c:formatCode>General</c:formatCode>
                <c:ptCount val="1"/>
                <c:pt idx="0">
                  <c:v>0.4</c:v>
                </c:pt>
              </c:numCache>
            </c:numRef>
          </c:xVal>
          <c:yVal>
            <c:numRef>
              <c:f>Sheet3!$J$20</c:f>
              <c:numCache>
                <c:formatCode>General</c:formatCode>
                <c:ptCount val="1"/>
                <c:pt idx="0">
                  <c:v>0.0525420935930818</c:v>
                </c:pt>
              </c:numCache>
            </c:numRef>
          </c:yVal>
          <c:bubbleSize>
            <c:numRef>
              <c:f>Sheet3!$J$20</c:f>
              <c:numCache>
                <c:formatCode>General</c:formatCode>
                <c:ptCount val="1"/>
                <c:pt idx="0">
                  <c:v>0.0525420935930818</c:v>
                </c:pt>
              </c:numCache>
            </c:numRef>
          </c:bubbleSize>
          <c:bubble3D val="1"/>
        </c:ser>
        <c:ser>
          <c:idx val="9"/>
          <c:order val="9"/>
          <c:tx>
            <c:strRef>
              <c:f>Sheet3!$I$21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xVal>
            <c:numRef>
              <c:f>Sheet3!$M$17</c:f>
              <c:numCache>
                <c:formatCode>General</c:formatCode>
                <c:ptCount val="1"/>
                <c:pt idx="0">
                  <c:v>0.4</c:v>
                </c:pt>
              </c:numCache>
            </c:numRef>
          </c:xVal>
          <c:yVal>
            <c:numRef>
              <c:f>Sheet3!$J$21</c:f>
              <c:numCache>
                <c:formatCode>General</c:formatCode>
                <c:ptCount val="1"/>
                <c:pt idx="0">
                  <c:v>0.325261626488542</c:v>
                </c:pt>
              </c:numCache>
            </c:numRef>
          </c:yVal>
          <c:bubbleSize>
            <c:numRef>
              <c:f>Sheet3!$J$21</c:f>
              <c:numCache>
                <c:formatCode>General</c:formatCode>
                <c:ptCount val="1"/>
                <c:pt idx="0">
                  <c:v>0.325261626488542</c:v>
                </c:pt>
              </c:numCache>
            </c:numRef>
          </c:bubbleSize>
          <c:bubble3D val="1"/>
        </c:ser>
        <c:dLbls>
          <c:showLegendKey val="0"/>
          <c:showVal val="0"/>
          <c:showCatName val="0"/>
          <c:showSerName val="1"/>
          <c:showPercent val="0"/>
          <c:showBubbleSize val="0"/>
        </c:dLbls>
        <c:bubbleScale val="100"/>
        <c:showNegBubbles val="0"/>
        <c:axId val="2083599160"/>
        <c:axId val="2140793560"/>
      </c:bubbleChart>
      <c:valAx>
        <c:axId val="2083599160"/>
        <c:scaling>
          <c:orientation val="minMax"/>
        </c:scaling>
        <c:delete val="0"/>
        <c:axPos val="b"/>
        <c:majorTickMark val="out"/>
        <c:minorTickMark val="none"/>
        <c:tickLblPos val="nextTo"/>
        <c:crossAx val="2140793560"/>
        <c:crosses val="autoZero"/>
        <c:crossBetween val="midCat"/>
      </c:valAx>
      <c:valAx>
        <c:axId val="2140793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0835991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accent1">
                    <a:lumMod val="50000"/>
                  </a:schemeClr>
                </a:fgClr>
                <a:bgClr>
                  <a:schemeClr val="accent1">
                    <a:lumMod val="75000"/>
                  </a:schemeClr>
                </a:bgClr>
              </a:pattFill>
            </c:spPr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</c:dPt>
          <c:dPt>
            <c:idx val="2"/>
            <c:bubble3D val="0"/>
            <c:spPr>
              <a:pattFill prst="wdUpDiag">
                <a:fgClr>
                  <a:schemeClr val="accent3">
                    <a:lumMod val="50000"/>
                  </a:schemeClr>
                </a:fgClr>
                <a:bgClr>
                  <a:schemeClr val="accent3">
                    <a:lumMod val="75000"/>
                  </a:schemeClr>
                </a:bgClr>
              </a:pattFill>
            </c:spPr>
          </c:dPt>
          <c:dPt>
            <c:idx val="3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10"/>
            <c:bubble3D val="0"/>
            <c:spPr>
              <a:pattFill prst="wdUpDiag">
                <a:fgClr>
                  <a:schemeClr val="tx1">
                    <a:lumMod val="50000"/>
                    <a:lumOff val="50000"/>
                  </a:schemeClr>
                </a:fgClr>
                <a:bgClr>
                  <a:schemeClr val="bg1">
                    <a:lumMod val="75000"/>
                  </a:schemeClr>
                </a:bgClr>
              </a:pattFill>
            </c:spPr>
          </c:dPt>
          <c:dPt>
            <c:idx val="11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Sheet4!$B$16:$B$27</c:f>
              <c:strCache>
                <c:ptCount val="12"/>
                <c:pt idx="0">
                  <c:v>Methylated Exons</c:v>
                </c:pt>
                <c:pt idx="1">
                  <c:v>Unmethylated Exons</c:v>
                </c:pt>
                <c:pt idx="2">
                  <c:v>Methylated Introns</c:v>
                </c:pt>
                <c:pt idx="3">
                  <c:v>Unmethylated Introns</c:v>
                </c:pt>
                <c:pt idx="4">
                  <c:v>Methylated Transposable Elements</c:v>
                </c:pt>
                <c:pt idx="5">
                  <c:v>Unmethylated Transposable Elements</c:v>
                </c:pt>
                <c:pt idx="6">
                  <c:v>Methylated Promoter Regions</c:v>
                </c:pt>
                <c:pt idx="7">
                  <c:v>Unmethylated Promoter Regions</c:v>
                </c:pt>
                <c:pt idx="8">
                  <c:v>Methylated Alternatively Spliced Regions</c:v>
                </c:pt>
                <c:pt idx="9">
                  <c:v>Unmethylated Alternatively Spliced Regions</c:v>
                </c:pt>
                <c:pt idx="10">
                  <c:v>Methylated Other</c:v>
                </c:pt>
                <c:pt idx="11">
                  <c:v>Unmethylated Other</c:v>
                </c:pt>
              </c:strCache>
            </c:strRef>
          </c:cat>
          <c:val>
            <c:numRef>
              <c:f>Sheet4!$C$16:$C$27</c:f>
              <c:numCache>
                <c:formatCode>General</c:formatCode>
                <c:ptCount val="12"/>
                <c:pt idx="0">
                  <c:v>0.0406066633296361</c:v>
                </c:pt>
                <c:pt idx="1">
                  <c:v>0.0731178536412088</c:v>
                </c:pt>
                <c:pt idx="2">
                  <c:v>0.0739195027249854</c:v>
                </c:pt>
                <c:pt idx="3">
                  <c:v>0.188839777831546</c:v>
                </c:pt>
                <c:pt idx="4">
                  <c:v>0.0158691036745357</c:v>
                </c:pt>
                <c:pt idx="5">
                  <c:v>0.0669870122424384</c:v>
                </c:pt>
                <c:pt idx="6">
                  <c:v>0.00921435382854091</c:v>
                </c:pt>
                <c:pt idx="7">
                  <c:v>0.0525420935930818</c:v>
                </c:pt>
                <c:pt idx="8">
                  <c:v>0.000192844815852245</c:v>
                </c:pt>
                <c:pt idx="9">
                  <c:v>0.000526714920635939</c:v>
                </c:pt>
                <c:pt idx="10">
                  <c:v>0.0734973049417793</c:v>
                </c:pt>
                <c:pt idx="11">
                  <c:v>0.405406334192247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'50percent'!$B$14</c:f>
              <c:strCache>
                <c:ptCount val="1"/>
                <c:pt idx="0">
                  <c:v>Methylated</c:v>
                </c:pt>
              </c:strCache>
            </c:strRef>
          </c:tx>
          <c:invertIfNegative val="0"/>
          <c:cat>
            <c:strRef>
              <c:f>'50percent'!$A$15:$A$20</c:f>
              <c:strCache>
                <c:ptCount val="6"/>
                <c:pt idx="0">
                  <c:v>Exons</c:v>
                </c:pt>
                <c:pt idx="1">
                  <c:v>Introns</c:v>
                </c:pt>
                <c:pt idx="2">
                  <c:v>Transposable Elements</c:v>
                </c:pt>
                <c:pt idx="3">
                  <c:v>Promoter Regions</c:v>
                </c:pt>
                <c:pt idx="4">
                  <c:v>Alternatively Spliced Regions</c:v>
                </c:pt>
                <c:pt idx="5">
                  <c:v>Other</c:v>
                </c:pt>
              </c:strCache>
            </c:strRef>
          </c:cat>
          <c:val>
            <c:numRef>
              <c:f>'50percent'!$B$15:$B$20</c:f>
              <c:numCache>
                <c:formatCode>General</c:formatCode>
                <c:ptCount val="6"/>
                <c:pt idx="0">
                  <c:v>0.034408466568988</c:v>
                </c:pt>
                <c:pt idx="1">
                  <c:v>0.0479284517668454</c:v>
                </c:pt>
                <c:pt idx="2">
                  <c:v>0.00385358868766697</c:v>
                </c:pt>
                <c:pt idx="3">
                  <c:v>0.00456773593971855</c:v>
                </c:pt>
                <c:pt idx="4">
                  <c:v>0.000119375351185043</c:v>
                </c:pt>
                <c:pt idx="5">
                  <c:v>0.0259125699338093</c:v>
                </c:pt>
              </c:numCache>
            </c:numRef>
          </c:val>
        </c:ser>
        <c:ser>
          <c:idx val="1"/>
          <c:order val="1"/>
          <c:tx>
            <c:strRef>
              <c:f>'50percent'!$C$14</c:f>
              <c:strCache>
                <c:ptCount val="1"/>
                <c:pt idx="0">
                  <c:v>Unmethylated</c:v>
                </c:pt>
              </c:strCache>
            </c:strRef>
          </c:tx>
          <c:invertIfNegative val="0"/>
          <c:cat>
            <c:strRef>
              <c:f>'50percent'!$A$15:$A$20</c:f>
              <c:strCache>
                <c:ptCount val="6"/>
                <c:pt idx="0">
                  <c:v>Exons</c:v>
                </c:pt>
                <c:pt idx="1">
                  <c:v>Introns</c:v>
                </c:pt>
                <c:pt idx="2">
                  <c:v>Transposable Elements</c:v>
                </c:pt>
                <c:pt idx="3">
                  <c:v>Promoter Regions</c:v>
                </c:pt>
                <c:pt idx="4">
                  <c:v>Alternatively Spliced Regions</c:v>
                </c:pt>
                <c:pt idx="5">
                  <c:v>Other</c:v>
                </c:pt>
              </c:strCache>
            </c:strRef>
          </c:cat>
          <c:val>
            <c:numRef>
              <c:f>'50percent'!$C$15:$C$20</c:f>
              <c:numCache>
                <c:formatCode>General</c:formatCode>
                <c:ptCount val="6"/>
                <c:pt idx="0">
                  <c:v>0.0793160504018569</c:v>
                </c:pt>
                <c:pt idx="1">
                  <c:v>0.214830828789686</c:v>
                </c:pt>
                <c:pt idx="2">
                  <c:v>0.0790025272293071</c:v>
                </c:pt>
                <c:pt idx="3">
                  <c:v>0.0684930792166479</c:v>
                </c:pt>
                <c:pt idx="4">
                  <c:v>0.00060018438530314</c:v>
                </c:pt>
                <c:pt idx="5">
                  <c:v>0.452271509463729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1681560"/>
        <c:axId val="2144599896"/>
      </c:barChart>
      <c:catAx>
        <c:axId val="2141681560"/>
        <c:scaling>
          <c:orientation val="minMax"/>
        </c:scaling>
        <c:delete val="0"/>
        <c:axPos val="b"/>
        <c:majorTickMark val="out"/>
        <c:minorTickMark val="none"/>
        <c:tickLblPos val="nextTo"/>
        <c:crossAx val="2144599896"/>
        <c:crosses val="autoZero"/>
        <c:auto val="1"/>
        <c:lblAlgn val="ctr"/>
        <c:lblOffset val="100"/>
        <c:noMultiLvlLbl val="0"/>
      </c:catAx>
      <c:valAx>
        <c:axId val="2144599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1681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'50percent'!$B$14</c:f>
              <c:strCache>
                <c:ptCount val="1"/>
                <c:pt idx="0">
                  <c:v>Methylated</c:v>
                </c:pt>
              </c:strCache>
            </c:strRef>
          </c:tx>
          <c:invertIfNegative val="0"/>
          <c:cat>
            <c:strRef>
              <c:f>'50percent'!$A$15:$A$20</c:f>
              <c:strCache>
                <c:ptCount val="6"/>
                <c:pt idx="0">
                  <c:v>Exons</c:v>
                </c:pt>
                <c:pt idx="1">
                  <c:v>Introns</c:v>
                </c:pt>
                <c:pt idx="2">
                  <c:v>Transposable Elements</c:v>
                </c:pt>
                <c:pt idx="3">
                  <c:v>Promoter Regions</c:v>
                </c:pt>
                <c:pt idx="4">
                  <c:v>Alternatively Spliced Regions</c:v>
                </c:pt>
                <c:pt idx="5">
                  <c:v>Other</c:v>
                </c:pt>
              </c:strCache>
            </c:strRef>
          </c:cat>
          <c:val>
            <c:numRef>
              <c:f>'50percent'!$B$15:$B$20</c:f>
              <c:numCache>
                <c:formatCode>General</c:formatCode>
                <c:ptCount val="6"/>
                <c:pt idx="0">
                  <c:v>0.034408466568988</c:v>
                </c:pt>
                <c:pt idx="1">
                  <c:v>0.0479284517668454</c:v>
                </c:pt>
                <c:pt idx="2">
                  <c:v>0.00385358868766697</c:v>
                </c:pt>
                <c:pt idx="3">
                  <c:v>0.00456773593971855</c:v>
                </c:pt>
                <c:pt idx="4">
                  <c:v>0.000119375351185043</c:v>
                </c:pt>
                <c:pt idx="5">
                  <c:v>0.0259125699338093</c:v>
                </c:pt>
              </c:numCache>
            </c:numRef>
          </c:val>
        </c:ser>
        <c:ser>
          <c:idx val="1"/>
          <c:order val="1"/>
          <c:tx>
            <c:strRef>
              <c:f>'50percent'!$C$14</c:f>
              <c:strCache>
                <c:ptCount val="1"/>
                <c:pt idx="0">
                  <c:v>Unmethylated</c:v>
                </c:pt>
              </c:strCache>
            </c:strRef>
          </c:tx>
          <c:invertIfNegative val="0"/>
          <c:cat>
            <c:strRef>
              <c:f>'50percent'!$A$15:$A$20</c:f>
              <c:strCache>
                <c:ptCount val="6"/>
                <c:pt idx="0">
                  <c:v>Exons</c:v>
                </c:pt>
                <c:pt idx="1">
                  <c:v>Introns</c:v>
                </c:pt>
                <c:pt idx="2">
                  <c:v>Transposable Elements</c:v>
                </c:pt>
                <c:pt idx="3">
                  <c:v>Promoter Regions</c:v>
                </c:pt>
                <c:pt idx="4">
                  <c:v>Alternatively Spliced Regions</c:v>
                </c:pt>
                <c:pt idx="5">
                  <c:v>Other</c:v>
                </c:pt>
              </c:strCache>
            </c:strRef>
          </c:cat>
          <c:val>
            <c:numRef>
              <c:f>'50percent'!$C$15:$C$20</c:f>
              <c:numCache>
                <c:formatCode>General</c:formatCode>
                <c:ptCount val="6"/>
                <c:pt idx="0">
                  <c:v>0.0793160504018569</c:v>
                </c:pt>
                <c:pt idx="1">
                  <c:v>0.214830828789686</c:v>
                </c:pt>
                <c:pt idx="2">
                  <c:v>0.0790025272293071</c:v>
                </c:pt>
                <c:pt idx="3">
                  <c:v>0.0684930792166479</c:v>
                </c:pt>
                <c:pt idx="4">
                  <c:v>0.00060018438530314</c:v>
                </c:pt>
                <c:pt idx="5">
                  <c:v>0.452271509463729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1146824"/>
        <c:axId val="2140529272"/>
      </c:barChart>
      <c:catAx>
        <c:axId val="2141146824"/>
        <c:scaling>
          <c:orientation val="minMax"/>
        </c:scaling>
        <c:delete val="0"/>
        <c:axPos val="l"/>
        <c:majorTickMark val="out"/>
        <c:minorTickMark val="none"/>
        <c:tickLblPos val="nextTo"/>
        <c:crossAx val="2140529272"/>
        <c:crosses val="autoZero"/>
        <c:auto val="1"/>
        <c:lblAlgn val="ctr"/>
        <c:lblOffset val="100"/>
        <c:noMultiLvlLbl val="0"/>
      </c:catAx>
      <c:valAx>
        <c:axId val="2140529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41146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doughnutChart>
        <c:varyColors val="1"/>
        <c:ser>
          <c:idx val="0"/>
          <c:order val="0"/>
          <c:tx>
            <c:strRef>
              <c:f>'50percent'!$B$14</c:f>
              <c:strCache>
                <c:ptCount val="1"/>
                <c:pt idx="0">
                  <c:v>Methylated</c:v>
                </c:pt>
              </c:strCache>
            </c:strRef>
          </c:tx>
          <c:dPt>
            <c:idx val="0"/>
            <c:bubble3D val="0"/>
            <c:spPr>
              <a:pattFill prst="wdUpDiag">
                <a:fgClr>
                  <a:schemeClr val="accent1">
                    <a:lumMod val="50000"/>
                  </a:schemeClr>
                </a:fgClr>
                <a:bgClr>
                  <a:schemeClr val="accent1">
                    <a:lumMod val="75000"/>
                  </a:schemeClr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accent3">
                    <a:lumMod val="50000"/>
                  </a:schemeClr>
                </a:fgClr>
                <a:bgClr>
                  <a:schemeClr val="accent3">
                    <a:lumMod val="75000"/>
                  </a:schemeClr>
                </a:bgClr>
              </a:pattFill>
            </c:spPr>
          </c:dPt>
          <c:dPt>
            <c:idx val="2"/>
            <c:bubble3D val="0"/>
            <c:spPr>
              <a:pattFill prst="wdUpDiag">
                <a:fgClr>
                  <a:schemeClr val="accent6">
                    <a:lumMod val="50000"/>
                  </a:schemeClr>
                </a:fgClr>
                <a:bgClr>
                  <a:schemeClr val="accent6">
                    <a:lumMod val="75000"/>
                  </a:schemeClr>
                </a:bgClr>
              </a:pattFill>
            </c:spPr>
          </c:dPt>
          <c:dPt>
            <c:idx val="3"/>
            <c:bubble3D val="0"/>
            <c:spPr>
              <a:pattFill prst="wdUpDiag">
                <a:fgClr>
                  <a:schemeClr val="accent4">
                    <a:lumMod val="50000"/>
                  </a:schemeClr>
                </a:fgClr>
                <a:bgClr>
                  <a:schemeClr val="accent4">
                    <a:lumMod val="75000"/>
                  </a:schemeClr>
                </a:bgClr>
              </a:pattFill>
            </c:spPr>
          </c:dPt>
          <c:dPt>
            <c:idx val="4"/>
            <c:bubble3D val="0"/>
            <c:spPr>
              <a:solidFill>
                <a:schemeClr val="bg2">
                  <a:lumMod val="10000"/>
                </a:schemeClr>
              </a:solidFill>
            </c:spPr>
          </c:dPt>
          <c:dPt>
            <c:idx val="5"/>
            <c:bubble3D val="0"/>
            <c:spPr>
              <a:pattFill prst="wdUpDiag">
                <a:fgClr>
                  <a:schemeClr val="tx1">
                    <a:lumMod val="50000"/>
                    <a:lumOff val="50000"/>
                  </a:schemeClr>
                </a:fgClr>
                <a:bgClr>
                  <a:schemeClr val="bg1">
                    <a:lumMod val="75000"/>
                  </a:schemeClr>
                </a:bgClr>
              </a:pattFill>
            </c:spPr>
          </c:dPt>
          <c:cat>
            <c:strRef>
              <c:f>'50percent'!$A$15:$A$20</c:f>
              <c:strCache>
                <c:ptCount val="6"/>
                <c:pt idx="0">
                  <c:v>Exons</c:v>
                </c:pt>
                <c:pt idx="1">
                  <c:v>Introns</c:v>
                </c:pt>
                <c:pt idx="2">
                  <c:v>Transposable Elements</c:v>
                </c:pt>
                <c:pt idx="3">
                  <c:v>Promoter Regions</c:v>
                </c:pt>
                <c:pt idx="4">
                  <c:v>Alternatively Spliced Regions</c:v>
                </c:pt>
                <c:pt idx="5">
                  <c:v>Other</c:v>
                </c:pt>
              </c:strCache>
            </c:strRef>
          </c:cat>
          <c:val>
            <c:numRef>
              <c:f>'50percent'!$B$15:$B$20</c:f>
              <c:numCache>
                <c:formatCode>General</c:formatCode>
                <c:ptCount val="6"/>
                <c:pt idx="0">
                  <c:v>0.034408466568988</c:v>
                </c:pt>
                <c:pt idx="1">
                  <c:v>0.0479284517668454</c:v>
                </c:pt>
                <c:pt idx="2">
                  <c:v>0.00385358868766697</c:v>
                </c:pt>
                <c:pt idx="3">
                  <c:v>0.00456773593971855</c:v>
                </c:pt>
                <c:pt idx="4">
                  <c:v>0.000119375351185043</c:v>
                </c:pt>
                <c:pt idx="5">
                  <c:v>0.0259125699338093</c:v>
                </c:pt>
              </c:numCache>
            </c:numRef>
          </c:val>
        </c:ser>
        <c:ser>
          <c:idx val="1"/>
          <c:order val="1"/>
          <c:tx>
            <c:strRef>
              <c:f>'50percent'!$C$14</c:f>
              <c:strCache>
                <c:ptCount val="1"/>
                <c:pt idx="0">
                  <c:v>Unmethylated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accent4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cat>
            <c:strRef>
              <c:f>'50percent'!$A$15:$A$20</c:f>
              <c:strCache>
                <c:ptCount val="6"/>
                <c:pt idx="0">
                  <c:v>Exons</c:v>
                </c:pt>
                <c:pt idx="1">
                  <c:v>Introns</c:v>
                </c:pt>
                <c:pt idx="2">
                  <c:v>Transposable Elements</c:v>
                </c:pt>
                <c:pt idx="3">
                  <c:v>Promoter Regions</c:v>
                </c:pt>
                <c:pt idx="4">
                  <c:v>Alternatively Spliced Regions</c:v>
                </c:pt>
                <c:pt idx="5">
                  <c:v>Other</c:v>
                </c:pt>
              </c:strCache>
            </c:strRef>
          </c:cat>
          <c:val>
            <c:numRef>
              <c:f>'50percent'!$C$15:$C$20</c:f>
              <c:numCache>
                <c:formatCode>General</c:formatCode>
                <c:ptCount val="6"/>
                <c:pt idx="0">
                  <c:v>0.0793160504018569</c:v>
                </c:pt>
                <c:pt idx="1">
                  <c:v>0.214830828789686</c:v>
                </c:pt>
                <c:pt idx="2">
                  <c:v>0.0790025272293071</c:v>
                </c:pt>
                <c:pt idx="3">
                  <c:v>0.0684930792166479</c:v>
                </c:pt>
                <c:pt idx="4">
                  <c:v>0.00060018438530314</c:v>
                </c:pt>
                <c:pt idx="5">
                  <c:v>0.452271509463729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egendEntry>
        <c:idx val="4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4" Type="http://schemas.openxmlformats.org/officeDocument/2006/relationships/chart" Target="../charts/chart14.xml"/><Relationship Id="rId5" Type="http://schemas.openxmlformats.org/officeDocument/2006/relationships/chart" Target="../charts/chart15.xml"/><Relationship Id="rId6" Type="http://schemas.openxmlformats.org/officeDocument/2006/relationships/chart" Target="../charts/chart16.xml"/><Relationship Id="rId1" Type="http://schemas.openxmlformats.org/officeDocument/2006/relationships/chart" Target="../charts/chart11.xml"/><Relationship Id="rId2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4" Type="http://schemas.openxmlformats.org/officeDocument/2006/relationships/chart" Target="../charts/chart20.xml"/><Relationship Id="rId5" Type="http://schemas.openxmlformats.org/officeDocument/2006/relationships/chart" Target="../charts/chart21.xml"/><Relationship Id="rId1" Type="http://schemas.openxmlformats.org/officeDocument/2006/relationships/chart" Target="../charts/chart17.xml"/><Relationship Id="rId2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4" Type="http://schemas.openxmlformats.org/officeDocument/2006/relationships/chart" Target="../charts/chart25.xml"/><Relationship Id="rId5" Type="http://schemas.openxmlformats.org/officeDocument/2006/relationships/chart" Target="../charts/chart26.xml"/><Relationship Id="rId6" Type="http://schemas.openxmlformats.org/officeDocument/2006/relationships/chart" Target="../charts/chart27.xml"/><Relationship Id="rId1" Type="http://schemas.openxmlformats.org/officeDocument/2006/relationships/chart" Target="../charts/chart22.xml"/><Relationship Id="rId2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1016000</xdr:colOff>
      <xdr:row>5</xdr:row>
      <xdr:rowOff>158750</xdr:rowOff>
    </xdr:from>
    <xdr:to>
      <xdr:col>7</xdr:col>
      <xdr:colOff>355600</xdr:colOff>
      <xdr:row>26</xdr:row>
      <xdr:rowOff>190500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1041400</xdr:colOff>
      <xdr:row>17</xdr:row>
      <xdr:rowOff>19050</xdr:rowOff>
    </xdr:from>
    <xdr:to>
      <xdr:col>12</xdr:col>
      <xdr:colOff>927100</xdr:colOff>
      <xdr:row>34</xdr:row>
      <xdr:rowOff>127000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546100</xdr:colOff>
      <xdr:row>9</xdr:row>
      <xdr:rowOff>177800</xdr:rowOff>
    </xdr:from>
    <xdr:to>
      <xdr:col>4</xdr:col>
      <xdr:colOff>1320800</xdr:colOff>
      <xdr:row>27</xdr:row>
      <xdr:rowOff>170180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1536699</xdr:colOff>
      <xdr:row>21</xdr:row>
      <xdr:rowOff>63500</xdr:rowOff>
    </xdr:from>
    <xdr:to>
      <xdr:col>17</xdr:col>
      <xdr:colOff>977900</xdr:colOff>
      <xdr:row>54</xdr:row>
      <xdr:rowOff>63500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673100</xdr:colOff>
      <xdr:row>24</xdr:row>
      <xdr:rowOff>107950</xdr:rowOff>
    </xdr:from>
    <xdr:to>
      <xdr:col>15</xdr:col>
      <xdr:colOff>660400</xdr:colOff>
      <xdr:row>55</xdr:row>
      <xdr:rowOff>114300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711200</xdr:colOff>
      <xdr:row>9</xdr:row>
      <xdr:rowOff>177800</xdr:rowOff>
    </xdr:from>
    <xdr:to>
      <xdr:col>13</xdr:col>
      <xdr:colOff>711200</xdr:colOff>
      <xdr:row>40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1651000</xdr:colOff>
      <xdr:row>5</xdr:row>
      <xdr:rowOff>120650</xdr:rowOff>
    </xdr:from>
    <xdr:to>
      <xdr:col>10</xdr:col>
      <xdr:colOff>787400</xdr:colOff>
      <xdr:row>28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25</xdr:row>
      <xdr:rowOff>31750</xdr:rowOff>
    </xdr:from>
    <xdr:to>
      <xdr:col>5</xdr:col>
      <xdr:colOff>1016000</xdr:colOff>
      <xdr:row>47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127000</xdr:colOff>
      <xdr:row>26</xdr:row>
      <xdr:rowOff>120650</xdr:rowOff>
    </xdr:from>
    <xdr:to>
      <xdr:col>12</xdr:col>
      <xdr:colOff>381000</xdr:colOff>
      <xdr:row>46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2</xdr:row>
      <xdr:rowOff>165100</xdr:rowOff>
    </xdr:from>
    <xdr:to>
      <xdr:col>13</xdr:col>
      <xdr:colOff>990600</xdr:colOff>
      <xdr:row>29</xdr:row>
      <xdr:rowOff>165100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1066800</xdr:colOff>
      <xdr:row>15</xdr:row>
      <xdr:rowOff>158750</xdr:rowOff>
    </xdr:from>
    <xdr:to>
      <xdr:col>9</xdr:col>
      <xdr:colOff>241300</xdr:colOff>
      <xdr:row>29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241300</xdr:colOff>
      <xdr:row>15</xdr:row>
      <xdr:rowOff>171450</xdr:rowOff>
    </xdr:from>
    <xdr:to>
      <xdr:col>13</xdr:col>
      <xdr:colOff>495300</xdr:colOff>
      <xdr:row>29</xdr:row>
      <xdr:rowOff>69850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800100</xdr:colOff>
      <xdr:row>29</xdr:row>
      <xdr:rowOff>133350</xdr:rowOff>
    </xdr:from>
    <xdr:to>
      <xdr:col>4</xdr:col>
      <xdr:colOff>1054100</xdr:colOff>
      <xdr:row>43</xdr:row>
      <xdr:rowOff>31750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901700</xdr:colOff>
      <xdr:row>29</xdr:row>
      <xdr:rowOff>95250</xdr:rowOff>
    </xdr:from>
    <xdr:to>
      <xdr:col>9</xdr:col>
      <xdr:colOff>76200</xdr:colOff>
      <xdr:row>42</xdr:row>
      <xdr:rowOff>196850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241300</xdr:colOff>
      <xdr:row>29</xdr:row>
      <xdr:rowOff>88900</xdr:rowOff>
    </xdr:from>
    <xdr:to>
      <xdr:col>13</xdr:col>
      <xdr:colOff>495300</xdr:colOff>
      <xdr:row>42</xdr:row>
      <xdr:rowOff>190500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787400</xdr:colOff>
      <xdr:row>15</xdr:row>
      <xdr:rowOff>171450</xdr:rowOff>
    </xdr:from>
    <xdr:to>
      <xdr:col>4</xdr:col>
      <xdr:colOff>1041400</xdr:colOff>
      <xdr:row>29</xdr:row>
      <xdr:rowOff>69850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17</xdr:row>
      <xdr:rowOff>57150</xdr:rowOff>
    </xdr:from>
    <xdr:to>
      <xdr:col>2</xdr:col>
      <xdr:colOff>1409700</xdr:colOff>
      <xdr:row>30</xdr:row>
      <xdr:rowOff>158750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1517650</xdr:colOff>
      <xdr:row>17</xdr:row>
      <xdr:rowOff>57150</xdr:rowOff>
    </xdr:from>
    <xdr:to>
      <xdr:col>6</xdr:col>
      <xdr:colOff>1073150</xdr:colOff>
      <xdr:row>30</xdr:row>
      <xdr:rowOff>158750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107950</xdr:colOff>
      <xdr:row>17</xdr:row>
      <xdr:rowOff>57150</xdr:rowOff>
    </xdr:from>
    <xdr:to>
      <xdr:col>11</xdr:col>
      <xdr:colOff>361950</xdr:colOff>
      <xdr:row>30</xdr:row>
      <xdr:rowOff>158750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127000</xdr:colOff>
      <xdr:row>31</xdr:row>
      <xdr:rowOff>69850</xdr:rowOff>
    </xdr:from>
    <xdr:to>
      <xdr:col>2</xdr:col>
      <xdr:colOff>1397000</xdr:colOff>
      <xdr:row>44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1530350</xdr:colOff>
      <xdr:row>31</xdr:row>
      <xdr:rowOff>57150</xdr:rowOff>
    </xdr:from>
    <xdr:to>
      <xdr:col>7</xdr:col>
      <xdr:colOff>6350</xdr:colOff>
      <xdr:row>44</xdr:row>
      <xdr:rowOff>158750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17</xdr:row>
      <xdr:rowOff>0</xdr:rowOff>
    </xdr:from>
    <xdr:to>
      <xdr:col>4</xdr:col>
      <xdr:colOff>425450</xdr:colOff>
      <xdr:row>30</xdr:row>
      <xdr:rowOff>101600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806450</xdr:colOff>
      <xdr:row>17</xdr:row>
      <xdr:rowOff>0</xdr:rowOff>
    </xdr:from>
    <xdr:to>
      <xdr:col>8</xdr:col>
      <xdr:colOff>1060450</xdr:colOff>
      <xdr:row>30</xdr:row>
      <xdr:rowOff>101600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184150</xdr:colOff>
      <xdr:row>17</xdr:row>
      <xdr:rowOff>0</xdr:rowOff>
    </xdr:from>
    <xdr:to>
      <xdr:col>13</xdr:col>
      <xdr:colOff>438150</xdr:colOff>
      <xdr:row>30</xdr:row>
      <xdr:rowOff>101600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31</xdr:row>
      <xdr:rowOff>63500</xdr:rowOff>
    </xdr:from>
    <xdr:to>
      <xdr:col>4</xdr:col>
      <xdr:colOff>425450</xdr:colOff>
      <xdr:row>44</xdr:row>
      <xdr:rowOff>165100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806450</xdr:colOff>
      <xdr:row>31</xdr:row>
      <xdr:rowOff>139700</xdr:rowOff>
    </xdr:from>
    <xdr:to>
      <xdr:col>8</xdr:col>
      <xdr:colOff>1060450</xdr:colOff>
      <xdr:row>45</xdr:row>
      <xdr:rowOff>38100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507999</xdr:colOff>
      <xdr:row>9</xdr:row>
      <xdr:rowOff>33866</xdr:rowOff>
    </xdr:from>
    <xdr:to>
      <xdr:col>26</xdr:col>
      <xdr:colOff>643466</xdr:colOff>
      <xdr:row>48</xdr:row>
      <xdr:rowOff>101599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D37" sqref="D37"/>
    </sheetView>
  </sheetViews>
  <sheetFormatPr baseColWidth="10" defaultRowHeight="15" x14ac:dyDescent="0"/>
  <cols>
    <col min="4" max="4" width="17.5" bestFit="1" customWidth="1"/>
    <col min="6" max="6" width="13.1640625" customWidth="1"/>
    <col min="10" max="10" width="17.5" bestFit="1" customWidth="1"/>
  </cols>
  <sheetData>
    <row r="1" spans="1:12">
      <c r="A1" t="s">
        <v>1</v>
      </c>
      <c r="B1" t="s">
        <v>0</v>
      </c>
      <c r="C1" t="s">
        <v>2</v>
      </c>
      <c r="D1" t="s">
        <v>3</v>
      </c>
      <c r="E1" t="s">
        <v>4</v>
      </c>
    </row>
    <row r="2" spans="1:12">
      <c r="A2">
        <v>35.706164696260082</v>
      </c>
      <c r="B2">
        <v>30.310691007938701</v>
      </c>
      <c r="C2">
        <v>28.132023564846815</v>
      </c>
      <c r="D2">
        <v>19.152603883142806</v>
      </c>
      <c r="E2">
        <v>14.920472619859124</v>
      </c>
      <c r="J2" t="s">
        <v>5</v>
      </c>
      <c r="K2">
        <v>9976934</v>
      </c>
    </row>
    <row r="3" spans="1:12">
      <c r="J3" t="s">
        <v>0</v>
      </c>
      <c r="K3">
        <v>4046625</v>
      </c>
    </row>
    <row r="4" spans="1:12">
      <c r="J4" t="s">
        <v>1</v>
      </c>
      <c r="K4">
        <v>1134622</v>
      </c>
    </row>
    <row r="5" spans="1:12">
      <c r="J5" t="s">
        <v>2</v>
      </c>
      <c r="K5">
        <v>2621532</v>
      </c>
    </row>
    <row r="6" spans="1:12">
      <c r="J6" t="s">
        <v>3</v>
      </c>
      <c r="K6">
        <v>826650</v>
      </c>
    </row>
    <row r="7" spans="1:12">
      <c r="J7" t="s">
        <v>4</v>
      </c>
      <c r="K7">
        <v>616140</v>
      </c>
    </row>
    <row r="8" spans="1:12">
      <c r="K8">
        <f>SUM(K4:K7)</f>
        <v>5198944</v>
      </c>
      <c r="L8">
        <f>K2-K8</f>
        <v>4777990</v>
      </c>
    </row>
    <row r="10" spans="1:12">
      <c r="J10" t="s">
        <v>0</v>
      </c>
      <c r="K10">
        <f>K3/K2</f>
        <v>0.40559805246782227</v>
      </c>
    </row>
    <row r="11" spans="1:12">
      <c r="J11" t="s">
        <v>1</v>
      </c>
      <c r="K11">
        <f>K4/K2</f>
        <v>0.11372451697084496</v>
      </c>
    </row>
    <row r="12" spans="1:12">
      <c r="J12" t="s">
        <v>2</v>
      </c>
      <c r="K12">
        <f>K5/K2</f>
        <v>0.26275928055653169</v>
      </c>
    </row>
    <row r="13" spans="1:12">
      <c r="J13" t="s">
        <v>3</v>
      </c>
      <c r="K13">
        <f>K6/K2</f>
        <v>8.2856115916974088E-2</v>
      </c>
    </row>
    <row r="14" spans="1:12">
      <c r="J14" t="s">
        <v>4</v>
      </c>
      <c r="K14">
        <f>K7/K2</f>
        <v>6.1756447421622715E-2</v>
      </c>
    </row>
    <row r="15" spans="1:12">
      <c r="J15" t="s">
        <v>6</v>
      </c>
      <c r="K15">
        <f>L8/K2</f>
        <v>0.47890363913402656</v>
      </c>
    </row>
    <row r="31" spans="1:7">
      <c r="B31" t="s">
        <v>1</v>
      </c>
      <c r="C31" t="s">
        <v>2</v>
      </c>
      <c r="D31" t="s">
        <v>3</v>
      </c>
      <c r="E31" t="s">
        <v>4</v>
      </c>
      <c r="F31" t="s">
        <v>28</v>
      </c>
      <c r="G31" t="s">
        <v>30</v>
      </c>
    </row>
    <row r="32" spans="1:7">
      <c r="A32" t="s">
        <v>8</v>
      </c>
      <c r="B32">
        <v>405130</v>
      </c>
      <c r="C32">
        <v>737490</v>
      </c>
      <c r="D32">
        <v>158325</v>
      </c>
      <c r="E32">
        <v>91931</v>
      </c>
      <c r="F32">
        <v>2126976</v>
      </c>
      <c r="G32">
        <v>734100</v>
      </c>
    </row>
    <row r="33" spans="1:7">
      <c r="A33" t="s">
        <v>29</v>
      </c>
      <c r="B33">
        <v>1134622</v>
      </c>
      <c r="C33">
        <v>2621532</v>
      </c>
      <c r="D33">
        <v>826650</v>
      </c>
      <c r="E33">
        <v>616140</v>
      </c>
      <c r="F33">
        <v>9976934</v>
      </c>
      <c r="G33">
        <v>4777990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opLeftCell="H23" workbookViewId="0">
      <selection activeCell="I32" sqref="I32"/>
    </sheetView>
  </sheetViews>
  <sheetFormatPr baseColWidth="10" defaultRowHeight="15" x14ac:dyDescent="0"/>
  <cols>
    <col min="1" max="1" width="13.5" bestFit="1" customWidth="1"/>
    <col min="4" max="4" width="17.5" bestFit="1" customWidth="1"/>
    <col min="5" max="5" width="13.83203125" customWidth="1"/>
    <col min="9" max="9" width="17.5" bestFit="1" customWidth="1"/>
    <col min="10" max="10" width="19.5" bestFit="1" customWidth="1"/>
    <col min="11" max="11" width="15.1640625" bestFit="1" customWidth="1"/>
    <col min="13" max="13" width="17.5" bestFit="1" customWidth="1"/>
  </cols>
  <sheetData>
    <row r="1" spans="1:16">
      <c r="B1" t="s">
        <v>2</v>
      </c>
      <c r="C1" t="s">
        <v>7</v>
      </c>
      <c r="D1" t="s">
        <v>3</v>
      </c>
      <c r="E1" t="s">
        <v>4</v>
      </c>
      <c r="F1" t="s">
        <v>0</v>
      </c>
      <c r="J1" t="s">
        <v>11</v>
      </c>
      <c r="K1" t="s">
        <v>12</v>
      </c>
      <c r="L1" t="s">
        <v>13</v>
      </c>
    </row>
    <row r="2" spans="1:16">
      <c r="A2" t="s">
        <v>8</v>
      </c>
      <c r="B2">
        <v>737490</v>
      </c>
      <c r="C2">
        <v>405130</v>
      </c>
      <c r="D2">
        <v>158325</v>
      </c>
      <c r="E2">
        <v>91931</v>
      </c>
      <c r="F2">
        <v>1226560</v>
      </c>
      <c r="I2" t="s">
        <v>0</v>
      </c>
      <c r="J2">
        <v>0.40559805246782199</v>
      </c>
      <c r="K2">
        <v>0.303106910079387</v>
      </c>
      <c r="L2">
        <f>1-K2</f>
        <v>0.69689308992061294</v>
      </c>
      <c r="M2" t="s">
        <v>0</v>
      </c>
      <c r="N2">
        <f>J2-P2</f>
        <v>0.28265848005008337</v>
      </c>
      <c r="O2" t="s">
        <v>14</v>
      </c>
      <c r="P2">
        <f>K2*J2</f>
        <v>0.12293957241773862</v>
      </c>
    </row>
    <row r="3" spans="1:16">
      <c r="A3" t="s">
        <v>9</v>
      </c>
      <c r="B3">
        <v>2621532</v>
      </c>
      <c r="C3">
        <v>1134622</v>
      </c>
      <c r="D3">
        <v>826650</v>
      </c>
      <c r="E3">
        <v>616140</v>
      </c>
      <c r="F3">
        <v>4046625</v>
      </c>
      <c r="I3" t="s">
        <v>1</v>
      </c>
      <c r="J3">
        <v>0.11372451697084496</v>
      </c>
      <c r="K3">
        <v>0.35706164696260079</v>
      </c>
      <c r="L3">
        <f>1-K3</f>
        <v>0.64293835303739921</v>
      </c>
      <c r="M3" t="s">
        <v>7</v>
      </c>
      <c r="N3">
        <f>J3-P3</f>
        <v>7.3117853641208819E-2</v>
      </c>
      <c r="O3" t="s">
        <v>15</v>
      </c>
      <c r="P3">
        <f>K3*J3</f>
        <v>4.0606663329636146E-2</v>
      </c>
    </row>
    <row r="4" spans="1:16">
      <c r="B4" s="1" t="s">
        <v>2</v>
      </c>
      <c r="C4" s="1" t="s">
        <v>7</v>
      </c>
      <c r="D4" s="1" t="s">
        <v>3</v>
      </c>
      <c r="E4" s="1" t="s">
        <v>4</v>
      </c>
      <c r="I4" t="s">
        <v>2</v>
      </c>
      <c r="J4">
        <v>0.26275928055653169</v>
      </c>
      <c r="K4">
        <v>0.28132023564846814</v>
      </c>
      <c r="L4">
        <f t="shared" ref="L4:L7" si="0">1-K4</f>
        <v>0.71867976435153191</v>
      </c>
      <c r="M4" t="s">
        <v>2</v>
      </c>
      <c r="N4">
        <f>J4-P4</f>
        <v>0.18883977783154626</v>
      </c>
      <c r="O4" t="s">
        <v>16</v>
      </c>
      <c r="P4">
        <f>K4*J4</f>
        <v>7.3919502724985445E-2</v>
      </c>
    </row>
    <row r="5" spans="1:16">
      <c r="A5" t="s">
        <v>10</v>
      </c>
      <c r="B5">
        <f>B2/B3</f>
        <v>0.28132023564846814</v>
      </c>
      <c r="C5">
        <f>C2/C3</f>
        <v>0.35706164696260079</v>
      </c>
      <c r="D5">
        <f>D2/D3</f>
        <v>0.19152603883142805</v>
      </c>
      <c r="E5">
        <f>E2/E3</f>
        <v>0.14920472619859124</v>
      </c>
      <c r="I5" t="s">
        <v>3</v>
      </c>
      <c r="J5">
        <v>8.2856115916974088E-2</v>
      </c>
      <c r="K5">
        <v>0.19152603883142805</v>
      </c>
      <c r="L5">
        <f t="shared" si="0"/>
        <v>0.80847396116857195</v>
      </c>
      <c r="M5" t="s">
        <v>3</v>
      </c>
      <c r="N5">
        <f>J5-P5</f>
        <v>6.6987012242438401E-2</v>
      </c>
      <c r="O5" t="s">
        <v>17</v>
      </c>
      <c r="P5">
        <f>K5*J5</f>
        <v>1.5869103674535683E-2</v>
      </c>
    </row>
    <row r="6" spans="1:16">
      <c r="B6" t="s">
        <v>0</v>
      </c>
      <c r="C6" t="s">
        <v>3</v>
      </c>
      <c r="D6" t="s">
        <v>4</v>
      </c>
      <c r="I6" t="s">
        <v>4</v>
      </c>
      <c r="J6">
        <v>6.1756447421622715E-2</v>
      </c>
      <c r="K6">
        <v>0.14920472619859124</v>
      </c>
      <c r="L6">
        <f t="shared" si="0"/>
        <v>0.85079527380140874</v>
      </c>
      <c r="M6" t="s">
        <v>4</v>
      </c>
      <c r="N6">
        <f>J6-P6</f>
        <v>5.2542093593081804E-2</v>
      </c>
      <c r="O6" t="s">
        <v>18</v>
      </c>
      <c r="P6">
        <f>K6*J6</f>
        <v>9.2143538285409127E-3</v>
      </c>
    </row>
    <row r="7" spans="1:16">
      <c r="A7" t="s">
        <v>2</v>
      </c>
      <c r="B7">
        <f>B2/B3</f>
        <v>0.28132023564846814</v>
      </c>
      <c r="C7">
        <f>D2/D3</f>
        <v>0.19152603883142805</v>
      </c>
      <c r="D7">
        <f>E2/E3</f>
        <v>0.14920472619859124</v>
      </c>
      <c r="I7" t="s">
        <v>6</v>
      </c>
      <c r="J7">
        <v>0.478903639134027</v>
      </c>
      <c r="K7">
        <f>M17/M18</f>
        <v>0.15364201264548483</v>
      </c>
      <c r="L7">
        <f t="shared" si="0"/>
        <v>0.84635798735451517</v>
      </c>
      <c r="M7" t="s">
        <v>6</v>
      </c>
      <c r="N7">
        <v>0.478903639134027</v>
      </c>
      <c r="O7" t="s">
        <v>19</v>
      </c>
    </row>
    <row r="8" spans="1:16">
      <c r="A8" t="s">
        <v>7</v>
      </c>
      <c r="B8">
        <f>C2/C3</f>
        <v>0.35706164696260079</v>
      </c>
      <c r="M8" t="s">
        <v>15</v>
      </c>
      <c r="N8">
        <v>4.0606663329636146E-2</v>
      </c>
    </row>
    <row r="9" spans="1:16">
      <c r="M9" t="s">
        <v>16</v>
      </c>
      <c r="N9">
        <v>7.3919502724985445E-2</v>
      </c>
    </row>
    <row r="10" spans="1:16">
      <c r="J10" t="s">
        <v>0</v>
      </c>
      <c r="K10">
        <v>0.28265848005008298</v>
      </c>
      <c r="M10" t="s">
        <v>17</v>
      </c>
      <c r="N10">
        <v>1.5869103674535683E-2</v>
      </c>
    </row>
    <row r="11" spans="1:16">
      <c r="J11" t="s">
        <v>24</v>
      </c>
      <c r="K11">
        <v>7.3117853641208819E-2</v>
      </c>
      <c r="M11" t="s">
        <v>18</v>
      </c>
      <c r="N11">
        <v>9.2143538285409093E-3</v>
      </c>
    </row>
    <row r="12" spans="1:16">
      <c r="J12" t="s">
        <v>23</v>
      </c>
      <c r="K12">
        <v>4.0606663329636097E-2</v>
      </c>
    </row>
    <row r="13" spans="1:16">
      <c r="J13" t="s">
        <v>25</v>
      </c>
      <c r="K13">
        <v>0.18883977783154626</v>
      </c>
    </row>
    <row r="14" spans="1:16">
      <c r="J14" t="s">
        <v>22</v>
      </c>
      <c r="K14">
        <v>7.3919502724985445E-2</v>
      </c>
    </row>
    <row r="15" spans="1:16">
      <c r="J15" t="s">
        <v>26</v>
      </c>
      <c r="K15">
        <v>6.6987012242438401E-2</v>
      </c>
    </row>
    <row r="16" spans="1:16">
      <c r="J16" t="s">
        <v>21</v>
      </c>
      <c r="K16">
        <v>1.5869103674535683E-2</v>
      </c>
      <c r="M16" t="s">
        <v>30</v>
      </c>
    </row>
    <row r="17" spans="10:14">
      <c r="J17" t="s">
        <v>27</v>
      </c>
      <c r="K17">
        <v>5.2542093593081797E-2</v>
      </c>
      <c r="L17" t="s">
        <v>8</v>
      </c>
      <c r="M17">
        <v>734100</v>
      </c>
    </row>
    <row r="18" spans="10:14">
      <c r="J18" t="s">
        <v>20</v>
      </c>
      <c r="K18">
        <v>9.2143538285409127E-3</v>
      </c>
      <c r="L18" t="s">
        <v>5</v>
      </c>
      <c r="M18">
        <v>4777990</v>
      </c>
      <c r="N18">
        <f>M18-M17</f>
        <v>4043890</v>
      </c>
    </row>
    <row r="19" spans="10:14">
      <c r="J19" t="s">
        <v>31</v>
      </c>
      <c r="K19">
        <v>0.40532392015422813</v>
      </c>
      <c r="N19">
        <f>N18/M18</f>
        <v>0.84635798735451517</v>
      </c>
    </row>
    <row r="20" spans="10:14">
      <c r="J20" t="s">
        <v>32</v>
      </c>
      <c r="K20">
        <v>7.3579718979798883E-2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D33" workbookViewId="0">
      <selection activeCell="N21" sqref="N21"/>
    </sheetView>
  </sheetViews>
  <sheetFormatPr baseColWidth="10" defaultRowHeight="15" x14ac:dyDescent="0"/>
  <cols>
    <col min="1" max="1" width="28.1640625" bestFit="1" customWidth="1"/>
  </cols>
  <sheetData>
    <row r="1" spans="1:13">
      <c r="A1" t="s">
        <v>24</v>
      </c>
      <c r="B1">
        <v>7.3117853641208819E-2</v>
      </c>
      <c r="D1" t="s">
        <v>24</v>
      </c>
      <c r="E1" t="s">
        <v>23</v>
      </c>
      <c r="F1" t="s">
        <v>25</v>
      </c>
      <c r="G1" t="s">
        <v>22</v>
      </c>
      <c r="H1" t="s">
        <v>26</v>
      </c>
      <c r="I1" t="s">
        <v>21</v>
      </c>
      <c r="J1" t="s">
        <v>27</v>
      </c>
      <c r="K1" t="s">
        <v>20</v>
      </c>
      <c r="L1" t="s">
        <v>31</v>
      </c>
      <c r="M1" t="s">
        <v>32</v>
      </c>
    </row>
    <row r="2" spans="1:13">
      <c r="A2" t="s">
        <v>23</v>
      </c>
      <c r="B2">
        <v>4.0606663329636146E-2</v>
      </c>
      <c r="D2">
        <v>7.3117853641208805E-2</v>
      </c>
      <c r="E2">
        <v>4.0606663329636146E-2</v>
      </c>
      <c r="F2">
        <v>0.18883977783154626</v>
      </c>
      <c r="G2">
        <v>7.3919502724985445E-2</v>
      </c>
      <c r="H2">
        <v>6.6987012242438401E-2</v>
      </c>
      <c r="I2">
        <v>1.5869103674535683E-2</v>
      </c>
      <c r="J2">
        <v>5.2542093593081804E-2</v>
      </c>
      <c r="K2">
        <v>9.2143538285409127E-3</v>
      </c>
      <c r="L2">
        <v>0.32526162648854173</v>
      </c>
      <c r="M2">
        <v>0.15364201264548499</v>
      </c>
    </row>
    <row r="3" spans="1:13">
      <c r="A3" t="s">
        <v>25</v>
      </c>
      <c r="B3">
        <v>0.18883977783154626</v>
      </c>
    </row>
    <row r="4" spans="1:13">
      <c r="A4" t="s">
        <v>22</v>
      </c>
      <c r="B4">
        <v>7.3919502724985445E-2</v>
      </c>
    </row>
    <row r="5" spans="1:13">
      <c r="A5" t="s">
        <v>26</v>
      </c>
      <c r="B5">
        <v>6.6987012242438401E-2</v>
      </c>
      <c r="H5" t="s">
        <v>33</v>
      </c>
      <c r="I5" t="s">
        <v>34</v>
      </c>
    </row>
    <row r="6" spans="1:13">
      <c r="A6" t="s">
        <v>21</v>
      </c>
      <c r="B6">
        <v>1.5869103674535683E-2</v>
      </c>
      <c r="G6" t="s">
        <v>7</v>
      </c>
      <c r="H6">
        <v>4.0606663329636146E-2</v>
      </c>
      <c r="I6">
        <v>7.3117853641208819E-2</v>
      </c>
    </row>
    <row r="7" spans="1:13">
      <c r="A7" t="s">
        <v>27</v>
      </c>
      <c r="B7">
        <v>5.2542093593081804E-2</v>
      </c>
      <c r="G7" t="s">
        <v>2</v>
      </c>
      <c r="H7">
        <v>7.3919502724985445E-2</v>
      </c>
      <c r="I7">
        <v>0.18883977783154626</v>
      </c>
    </row>
    <row r="8" spans="1:13">
      <c r="A8" t="s">
        <v>20</v>
      </c>
      <c r="B8">
        <v>9.2143538285409127E-3</v>
      </c>
      <c r="G8" t="s">
        <v>3</v>
      </c>
      <c r="H8">
        <v>1.5869103674535683E-2</v>
      </c>
      <c r="I8">
        <v>6.6987012242438401E-2</v>
      </c>
    </row>
    <row r="9" spans="1:13">
      <c r="A9" t="s">
        <v>31</v>
      </c>
      <c r="B9">
        <v>0.32526162648854173</v>
      </c>
      <c r="G9" t="s">
        <v>4</v>
      </c>
      <c r="H9">
        <v>9.2143538285409127E-3</v>
      </c>
      <c r="I9">
        <v>5.2542093593081804E-2</v>
      </c>
    </row>
    <row r="10" spans="1:13">
      <c r="A10" t="s">
        <v>32</v>
      </c>
      <c r="B10">
        <v>0.15364201264548483</v>
      </c>
      <c r="G10" t="s">
        <v>6</v>
      </c>
      <c r="H10">
        <v>0.15364201264548483</v>
      </c>
      <c r="I10">
        <v>0.32526162648854173</v>
      </c>
    </row>
    <row r="11" spans="1:13">
      <c r="H11" t="s">
        <v>7</v>
      </c>
      <c r="I11" t="s">
        <v>2</v>
      </c>
      <c r="J11" t="s">
        <v>3</v>
      </c>
      <c r="K11" t="s">
        <v>4</v>
      </c>
      <c r="L11" t="s">
        <v>6</v>
      </c>
    </row>
    <row r="12" spans="1:13">
      <c r="G12" t="s">
        <v>33</v>
      </c>
      <c r="H12">
        <v>4.0606663329636146E-2</v>
      </c>
      <c r="I12">
        <v>7.3919502724985445E-2</v>
      </c>
      <c r="J12">
        <v>1.5869103674535683E-2</v>
      </c>
      <c r="K12">
        <v>9.2143538285409127E-3</v>
      </c>
      <c r="L12">
        <v>0.15364201264548499</v>
      </c>
    </row>
    <row r="13" spans="1:13">
      <c r="G13" t="s">
        <v>34</v>
      </c>
      <c r="H13">
        <v>7.3117853641208819E-2</v>
      </c>
      <c r="I13">
        <v>0.18883977783154626</v>
      </c>
      <c r="J13">
        <v>6.6987012242438401E-2</v>
      </c>
      <c r="K13">
        <v>5.2542093593081804E-2</v>
      </c>
      <c r="L13">
        <v>0.32526162648854173</v>
      </c>
    </row>
    <row r="16" spans="1:13">
      <c r="H16" t="s">
        <v>33</v>
      </c>
      <c r="J16" t="s">
        <v>34</v>
      </c>
    </row>
    <row r="17" spans="7:13">
      <c r="G17" t="s">
        <v>7</v>
      </c>
      <c r="H17">
        <v>4.0606663329636146E-2</v>
      </c>
      <c r="I17" t="s">
        <v>7</v>
      </c>
      <c r="J17">
        <v>7.3117853641208819E-2</v>
      </c>
      <c r="M17">
        <v>0.4</v>
      </c>
    </row>
    <row r="18" spans="7:13">
      <c r="G18" t="s">
        <v>2</v>
      </c>
      <c r="H18">
        <v>7.3919502724985445E-2</v>
      </c>
      <c r="I18" t="s">
        <v>2</v>
      </c>
      <c r="J18">
        <v>0.18883977783154626</v>
      </c>
    </row>
    <row r="19" spans="7:13">
      <c r="G19" t="s">
        <v>3</v>
      </c>
      <c r="H19">
        <v>1.5869103674535683E-2</v>
      </c>
      <c r="I19" t="s">
        <v>3</v>
      </c>
      <c r="J19">
        <v>6.6987012242438401E-2</v>
      </c>
    </row>
    <row r="20" spans="7:13">
      <c r="G20" t="s">
        <v>4</v>
      </c>
      <c r="H20">
        <v>9.2143538285409127E-3</v>
      </c>
      <c r="I20" t="s">
        <v>4</v>
      </c>
      <c r="J20">
        <v>5.2542093593081804E-2</v>
      </c>
    </row>
    <row r="21" spans="7:13">
      <c r="G21" t="s">
        <v>6</v>
      </c>
      <c r="H21">
        <v>0.15364201264548483</v>
      </c>
      <c r="I21" t="s">
        <v>6</v>
      </c>
      <c r="J21">
        <v>0.32526162648854173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B13" workbookViewId="0">
      <selection activeCell="O20" sqref="O20"/>
    </sheetView>
  </sheetViews>
  <sheetFormatPr baseColWidth="10" defaultRowHeight="15" x14ac:dyDescent="0"/>
  <cols>
    <col min="2" max="2" width="17.6640625" customWidth="1"/>
  </cols>
  <sheetData>
    <row r="1" spans="1:11">
      <c r="B1" t="s">
        <v>1</v>
      </c>
      <c r="C1" t="s">
        <v>2</v>
      </c>
      <c r="D1" t="s">
        <v>3</v>
      </c>
      <c r="E1" t="s">
        <v>4</v>
      </c>
      <c r="F1" t="s">
        <v>35</v>
      </c>
      <c r="G1" t="s">
        <v>36</v>
      </c>
      <c r="H1" t="s">
        <v>37</v>
      </c>
      <c r="J1" t="s">
        <v>28</v>
      </c>
      <c r="K1" t="s">
        <v>30</v>
      </c>
    </row>
    <row r="2" spans="1:11">
      <c r="A2" t="s">
        <v>8</v>
      </c>
      <c r="B2">
        <v>405130</v>
      </c>
      <c r="C2">
        <v>737490</v>
      </c>
      <c r="D2">
        <v>158325</v>
      </c>
      <c r="E2">
        <v>91931</v>
      </c>
      <c r="F2">
        <v>10</v>
      </c>
      <c r="G2">
        <v>1906</v>
      </c>
      <c r="H2">
        <v>8</v>
      </c>
      <c r="J2">
        <v>2126976</v>
      </c>
      <c r="K2">
        <v>732176</v>
      </c>
    </row>
    <row r="3" spans="1:11">
      <c r="A3" t="s">
        <v>29</v>
      </c>
      <c r="B3">
        <v>1134622</v>
      </c>
      <c r="C3">
        <v>2621532</v>
      </c>
      <c r="D3">
        <v>826650</v>
      </c>
      <c r="E3">
        <v>616140</v>
      </c>
      <c r="F3">
        <v>20</v>
      </c>
      <c r="G3">
        <v>7129</v>
      </c>
      <c r="H3">
        <v>30</v>
      </c>
      <c r="J3">
        <v>9976934</v>
      </c>
      <c r="K3">
        <v>4770811</v>
      </c>
    </row>
    <row r="6" spans="1:11">
      <c r="A6" t="s">
        <v>11</v>
      </c>
      <c r="C6" t="s">
        <v>12</v>
      </c>
      <c r="D6" t="s">
        <v>40</v>
      </c>
    </row>
    <row r="7" spans="1:11">
      <c r="A7" t="s">
        <v>0</v>
      </c>
      <c r="B7">
        <v>0.40559805246782227</v>
      </c>
      <c r="F7" t="s">
        <v>39</v>
      </c>
    </row>
    <row r="8" spans="1:11">
      <c r="A8" t="s">
        <v>1</v>
      </c>
      <c r="B8">
        <v>0.11372451697084496</v>
      </c>
      <c r="C8">
        <f>B2/B3</f>
        <v>0.35706164696260079</v>
      </c>
      <c r="D8">
        <f t="shared" ref="D8:D13" si="0">1-C8</f>
        <v>0.64293835303739921</v>
      </c>
      <c r="E8" t="s">
        <v>8</v>
      </c>
      <c r="F8">
        <f>SUM(F2:H2)</f>
        <v>1924</v>
      </c>
    </row>
    <row r="9" spans="1:11">
      <c r="A9" t="s">
        <v>2</v>
      </c>
      <c r="B9">
        <v>0.26275928055653169</v>
      </c>
      <c r="C9">
        <f>C2/C3</f>
        <v>0.28132023564846814</v>
      </c>
      <c r="D9">
        <f t="shared" si="0"/>
        <v>0.71867976435153191</v>
      </c>
      <c r="E9" t="s">
        <v>29</v>
      </c>
      <c r="F9">
        <f>SUM(F3:H3)</f>
        <v>7179</v>
      </c>
    </row>
    <row r="10" spans="1:11">
      <c r="A10" t="s">
        <v>3</v>
      </c>
      <c r="B10">
        <v>8.2856115916974088E-2</v>
      </c>
      <c r="C10">
        <f>D2/D3</f>
        <v>0.19152603883142805</v>
      </c>
      <c r="D10">
        <f t="shared" si="0"/>
        <v>0.80847396116857195</v>
      </c>
    </row>
    <row r="11" spans="1:11">
      <c r="A11" t="s">
        <v>4</v>
      </c>
      <c r="B11">
        <v>6.1756447421622715E-2</v>
      </c>
      <c r="C11">
        <f>E2/E3</f>
        <v>0.14920472619859124</v>
      </c>
      <c r="D11">
        <f t="shared" si="0"/>
        <v>0.85079527380140874</v>
      </c>
    </row>
    <row r="12" spans="1:11">
      <c r="A12" t="s">
        <v>38</v>
      </c>
      <c r="B12">
        <v>7.1955973648818363E-4</v>
      </c>
      <c r="C12">
        <f>F8/F9</f>
        <v>0.26800390026466081</v>
      </c>
      <c r="D12">
        <f t="shared" si="0"/>
        <v>0.73199609973533919</v>
      </c>
    </row>
    <row r="13" spans="1:11">
      <c r="A13" t="s">
        <v>6</v>
      </c>
      <c r="B13">
        <v>0.47890363913402656</v>
      </c>
      <c r="C13">
        <f>K2/K3</f>
        <v>0.15346992366706624</v>
      </c>
      <c r="D13">
        <f t="shared" si="0"/>
        <v>0.84653007633293376</v>
      </c>
    </row>
    <row r="16" spans="1:11">
      <c r="B16" t="s">
        <v>23</v>
      </c>
      <c r="C16">
        <f>C8*B8</f>
        <v>4.0606663329636146E-2</v>
      </c>
    </row>
    <row r="17" spans="2:3">
      <c r="B17" t="s">
        <v>24</v>
      </c>
      <c r="C17">
        <f>D8*B8</f>
        <v>7.3117853641208819E-2</v>
      </c>
    </row>
    <row r="18" spans="2:3">
      <c r="B18" t="s">
        <v>22</v>
      </c>
      <c r="C18">
        <f>C9*B9</f>
        <v>7.3919502724985445E-2</v>
      </c>
    </row>
    <row r="19" spans="2:3">
      <c r="B19" t="s">
        <v>25</v>
      </c>
      <c r="C19">
        <f>D9*B9</f>
        <v>0.18883977783154626</v>
      </c>
    </row>
    <row r="20" spans="2:3">
      <c r="B20" t="s">
        <v>21</v>
      </c>
      <c r="C20">
        <f>C10*B10</f>
        <v>1.5869103674535683E-2</v>
      </c>
    </row>
    <row r="21" spans="2:3">
      <c r="B21" t="s">
        <v>26</v>
      </c>
      <c r="C21">
        <f>D10*B10</f>
        <v>6.6987012242438401E-2</v>
      </c>
    </row>
    <row r="22" spans="2:3">
      <c r="B22" t="s">
        <v>20</v>
      </c>
      <c r="C22">
        <f>C11*B11</f>
        <v>9.2143538285409127E-3</v>
      </c>
    </row>
    <row r="23" spans="2:3">
      <c r="B23" t="s">
        <v>27</v>
      </c>
      <c r="C23">
        <f>D11*B11</f>
        <v>5.2542093593081797E-2</v>
      </c>
    </row>
    <row r="24" spans="2:3">
      <c r="B24" t="s">
        <v>41</v>
      </c>
      <c r="C24">
        <f>C12*B12</f>
        <v>1.9284481585224477E-4</v>
      </c>
    </row>
    <row r="25" spans="2:3">
      <c r="B25" t="s">
        <v>42</v>
      </c>
      <c r="C25">
        <f>D12*B12</f>
        <v>5.2671492063593886E-4</v>
      </c>
    </row>
    <row r="26" spans="2:3">
      <c r="B26" t="s">
        <v>43</v>
      </c>
      <c r="C26">
        <f>C13*B13</f>
        <v>7.3497304941779293E-2</v>
      </c>
    </row>
    <row r="27" spans="2:3">
      <c r="B27" t="s">
        <v>44</v>
      </c>
      <c r="C27">
        <f>D13*B13</f>
        <v>0.40540633419224725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B4" sqref="B4"/>
    </sheetView>
  </sheetViews>
  <sheetFormatPr baseColWidth="10" defaultRowHeight="15" x14ac:dyDescent="0"/>
  <cols>
    <col min="1" max="1" width="22" customWidth="1"/>
    <col min="2" max="2" width="19.5" bestFit="1" customWidth="1"/>
    <col min="4" max="4" width="17.5" bestFit="1" customWidth="1"/>
    <col min="5" max="5" width="14" customWidth="1"/>
  </cols>
  <sheetData>
    <row r="1" spans="1:8">
      <c r="B1" t="s">
        <v>1</v>
      </c>
      <c r="C1" t="s">
        <v>2</v>
      </c>
      <c r="D1" t="s">
        <v>3</v>
      </c>
      <c r="E1" t="s">
        <v>4</v>
      </c>
      <c r="F1" t="s">
        <v>38</v>
      </c>
      <c r="G1" t="s">
        <v>28</v>
      </c>
      <c r="H1" t="s">
        <v>30</v>
      </c>
    </row>
    <row r="2" spans="1:8">
      <c r="A2" t="s">
        <v>8</v>
      </c>
      <c r="B2">
        <v>343291</v>
      </c>
      <c r="C2">
        <v>478179</v>
      </c>
      <c r="D2">
        <v>38447</v>
      </c>
      <c r="E2">
        <v>45572</v>
      </c>
      <c r="F2">
        <v>1191</v>
      </c>
      <c r="G2">
        <v>1165208</v>
      </c>
      <c r="H2">
        <v>258528</v>
      </c>
    </row>
    <row r="3" spans="1:8">
      <c r="A3" t="s">
        <v>29</v>
      </c>
      <c r="B3">
        <v>1134622</v>
      </c>
      <c r="C3">
        <v>2621532</v>
      </c>
      <c r="D3">
        <v>826650</v>
      </c>
      <c r="E3">
        <v>616140</v>
      </c>
      <c r="F3">
        <v>7179</v>
      </c>
      <c r="G3" s="3">
        <v>9976934</v>
      </c>
      <c r="H3">
        <v>4770811</v>
      </c>
    </row>
    <row r="6" spans="1:8">
      <c r="B6" t="s">
        <v>11</v>
      </c>
      <c r="C6" t="s">
        <v>12</v>
      </c>
      <c r="D6" t="s">
        <v>13</v>
      </c>
      <c r="G6" s="2"/>
    </row>
    <row r="7" spans="1:8">
      <c r="A7" t="s">
        <v>1</v>
      </c>
      <c r="B7">
        <v>0.11372451697084496</v>
      </c>
      <c r="C7">
        <v>0.30255979524458365</v>
      </c>
      <c r="D7">
        <f t="shared" ref="D7:D12" si="0">1-C7</f>
        <v>0.69744020475541635</v>
      </c>
    </row>
    <row r="8" spans="1:8">
      <c r="A8" t="s">
        <v>2</v>
      </c>
      <c r="B8">
        <v>0.26275928055653169</v>
      </c>
      <c r="C8">
        <v>0.18240441085594225</v>
      </c>
      <c r="D8">
        <f t="shared" si="0"/>
        <v>0.81759558914405772</v>
      </c>
    </row>
    <row r="9" spans="1:8">
      <c r="A9" t="s">
        <v>3</v>
      </c>
      <c r="B9">
        <v>8.2856115916974088E-2</v>
      </c>
      <c r="C9">
        <v>4.6509405431561117E-2</v>
      </c>
      <c r="D9">
        <f t="shared" si="0"/>
        <v>0.95349059456843888</v>
      </c>
    </row>
    <row r="10" spans="1:8">
      <c r="A10" t="s">
        <v>4</v>
      </c>
      <c r="B10">
        <v>6.1756447421622715E-2</v>
      </c>
      <c r="C10">
        <v>7.3963709546531628E-2</v>
      </c>
      <c r="D10">
        <f t="shared" si="0"/>
        <v>0.92603629045346836</v>
      </c>
    </row>
    <row r="11" spans="1:8">
      <c r="A11" t="s">
        <v>38</v>
      </c>
      <c r="B11">
        <v>7.1955973648818396E-4</v>
      </c>
      <c r="C11">
        <v>0.1659005432511492</v>
      </c>
      <c r="D11">
        <f t="shared" si="0"/>
        <v>0.83409945674885078</v>
      </c>
    </row>
    <row r="12" spans="1:8">
      <c r="A12" t="s">
        <v>6</v>
      </c>
      <c r="B12">
        <v>0.47818407939753838</v>
      </c>
      <c r="C12">
        <v>5.4189528782422947E-2</v>
      </c>
      <c r="D12">
        <f t="shared" si="0"/>
        <v>0.945810471217577</v>
      </c>
    </row>
    <row r="14" spans="1:8">
      <c r="B14" t="s">
        <v>33</v>
      </c>
      <c r="C14" t="s">
        <v>34</v>
      </c>
    </row>
    <row r="15" spans="1:8">
      <c r="A15" t="s">
        <v>7</v>
      </c>
      <c r="B15">
        <f t="shared" ref="B15:B20" si="1">C7*B7</f>
        <v>3.4408466568988029E-2</v>
      </c>
      <c r="C15">
        <f>D7*B7</f>
        <v>7.9316050401856922E-2</v>
      </c>
    </row>
    <row r="16" spans="1:8">
      <c r="A16" t="s">
        <v>2</v>
      </c>
      <c r="B16">
        <f t="shared" si="1"/>
        <v>4.7928451766845404E-2</v>
      </c>
      <c r="C16">
        <f>D8*B8</f>
        <v>0.21483082878968629</v>
      </c>
    </row>
    <row r="17" spans="1:3">
      <c r="A17" t="s">
        <v>3</v>
      </c>
      <c r="B17">
        <f t="shared" si="1"/>
        <v>3.8535886876669722E-3</v>
      </c>
      <c r="C17">
        <f>D9*B9</f>
        <v>7.9002527229307118E-2</v>
      </c>
    </row>
    <row r="18" spans="1:3">
      <c r="A18" t="s">
        <v>4</v>
      </c>
      <c r="B18">
        <f t="shared" si="1"/>
        <v>4.5677359397185546E-3</v>
      </c>
      <c r="C18">
        <f>D10*C10</f>
        <v>6.8493079216647934E-2</v>
      </c>
    </row>
    <row r="19" spans="1:3">
      <c r="A19" t="s">
        <v>38</v>
      </c>
      <c r="B19">
        <f t="shared" si="1"/>
        <v>1.1937535118504348E-4</v>
      </c>
      <c r="C19">
        <f>D11*B11</f>
        <v>6.0018438530314044E-4</v>
      </c>
    </row>
    <row r="20" spans="1:3">
      <c r="A20" t="s">
        <v>6</v>
      </c>
      <c r="B20">
        <f t="shared" si="1"/>
        <v>2.5912569933809325E-2</v>
      </c>
      <c r="C20">
        <f>D12*B12</f>
        <v>0.45227150946372902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E8" sqref="E8"/>
    </sheetView>
  </sheetViews>
  <sheetFormatPr baseColWidth="10" defaultRowHeight="15" x14ac:dyDescent="0"/>
  <sheetData>
    <row r="1" spans="1:4">
      <c r="B1" t="s">
        <v>33</v>
      </c>
      <c r="C1" t="s">
        <v>34</v>
      </c>
    </row>
    <row r="2" spans="1:4">
      <c r="A2" t="s">
        <v>7</v>
      </c>
      <c r="B2">
        <v>3.4408466568988029E-2</v>
      </c>
      <c r="C2">
        <v>7.9316050401856922E-2</v>
      </c>
    </row>
    <row r="3" spans="1:4">
      <c r="A3" t="s">
        <v>2</v>
      </c>
      <c r="B3">
        <v>4.7928451766845404E-2</v>
      </c>
      <c r="C3">
        <v>0.21483082878968629</v>
      </c>
    </row>
    <row r="4" spans="1:4">
      <c r="A4" t="s">
        <v>3</v>
      </c>
      <c r="B4">
        <v>3.8535886876669722E-3</v>
      </c>
      <c r="C4">
        <v>7.9002527229307118E-2</v>
      </c>
    </row>
    <row r="5" spans="1:4">
      <c r="A5" t="s">
        <v>4</v>
      </c>
      <c r="B5">
        <v>4.5677359397185546E-3</v>
      </c>
      <c r="C5">
        <v>6.8493079216647934E-2</v>
      </c>
    </row>
    <row r="6" spans="1:4">
      <c r="A6" t="s">
        <v>38</v>
      </c>
      <c r="B6">
        <v>1.1937535118504348E-4</v>
      </c>
      <c r="C6">
        <v>6.0018438530314044E-4</v>
      </c>
    </row>
    <row r="7" spans="1:4">
      <c r="A7" t="s">
        <v>6</v>
      </c>
      <c r="B7">
        <v>2.5912569933809325E-2</v>
      </c>
      <c r="C7">
        <v>0.45227150946372902</v>
      </c>
    </row>
    <row r="10" spans="1:4">
      <c r="B10" t="s">
        <v>11</v>
      </c>
      <c r="C10" t="s">
        <v>12</v>
      </c>
      <c r="D10" t="s">
        <v>13</v>
      </c>
    </row>
    <row r="11" spans="1:4">
      <c r="A11" t="s">
        <v>1</v>
      </c>
      <c r="B11">
        <v>0.11372451697084496</v>
      </c>
      <c r="C11">
        <v>0.30255979524458365</v>
      </c>
      <c r="D11">
        <v>0.69744020475541635</v>
      </c>
    </row>
    <row r="12" spans="1:4">
      <c r="A12" t="s">
        <v>2</v>
      </c>
      <c r="B12">
        <v>0.26275928055653169</v>
      </c>
      <c r="C12">
        <v>0.18240441085594225</v>
      </c>
      <c r="D12">
        <v>0.81759558914405772</v>
      </c>
    </row>
    <row r="13" spans="1:4">
      <c r="A13" t="s">
        <v>3</v>
      </c>
      <c r="B13">
        <v>8.2856115916974088E-2</v>
      </c>
      <c r="C13">
        <v>4.6509405431561117E-2</v>
      </c>
      <c r="D13">
        <v>0.95349059456843888</v>
      </c>
    </row>
    <row r="14" spans="1:4">
      <c r="A14" t="s">
        <v>4</v>
      </c>
      <c r="B14">
        <v>6.1756447421622715E-2</v>
      </c>
      <c r="C14">
        <v>7.3963709546531628E-2</v>
      </c>
      <c r="D14">
        <v>0.92603629045346836</v>
      </c>
    </row>
    <row r="15" spans="1:4">
      <c r="A15" t="s">
        <v>38</v>
      </c>
      <c r="B15">
        <v>7.1955973648818396E-4</v>
      </c>
      <c r="C15">
        <v>0.1659005432511492</v>
      </c>
      <c r="D15">
        <v>0.83409945674885078</v>
      </c>
    </row>
    <row r="16" spans="1:4">
      <c r="A16" t="s">
        <v>6</v>
      </c>
      <c r="B16">
        <v>0.47818407939753838</v>
      </c>
      <c r="C16">
        <v>5.4189528782422947E-2</v>
      </c>
      <c r="D16">
        <v>0.945810471217577</v>
      </c>
    </row>
    <row r="18" spans="1:2">
      <c r="A18">
        <v>1</v>
      </c>
      <c r="B18">
        <v>0.5</v>
      </c>
    </row>
    <row r="19" spans="1:2">
      <c r="A19">
        <v>2</v>
      </c>
      <c r="B19">
        <v>0.48899999999999999</v>
      </c>
    </row>
    <row r="20" spans="1:2">
      <c r="A20">
        <v>3</v>
      </c>
      <c r="B20">
        <v>0.52300000000000002</v>
      </c>
    </row>
    <row r="21" spans="1:2">
      <c r="A21">
        <v>4</v>
      </c>
      <c r="B21">
        <v>0.49299999999999999</v>
      </c>
    </row>
    <row r="22" spans="1:2">
      <c r="A22">
        <v>5</v>
      </c>
      <c r="B22">
        <v>0.501</v>
      </c>
    </row>
    <row r="23" spans="1:2">
      <c r="A23">
        <v>6</v>
      </c>
      <c r="B23">
        <v>0.47389999999999999</v>
      </c>
    </row>
    <row r="24" spans="1:2">
      <c r="B24">
        <v>0.497</v>
      </c>
    </row>
    <row r="25" spans="1:2">
      <c r="B25">
        <v>0.47299999999999998</v>
      </c>
    </row>
    <row r="26" spans="1:2">
      <c r="B26">
        <v>0.47</v>
      </c>
    </row>
    <row r="27" spans="1:2">
      <c r="B27">
        <v>0.54600000000000004</v>
      </c>
    </row>
    <row r="28" spans="1:2">
      <c r="B28">
        <v>0.48099999999999998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H3" sqref="H3"/>
    </sheetView>
  </sheetViews>
  <sheetFormatPr baseColWidth="10" defaultRowHeight="15" x14ac:dyDescent="0"/>
  <sheetData>
    <row r="1" spans="1:8">
      <c r="B1" t="s">
        <v>33</v>
      </c>
      <c r="C1" t="s">
        <v>34</v>
      </c>
      <c r="D1" t="s">
        <v>45</v>
      </c>
      <c r="G1" t="s">
        <v>11</v>
      </c>
    </row>
    <row r="2" spans="1:8">
      <c r="A2" t="s">
        <v>1</v>
      </c>
      <c r="B2">
        <v>0.30255979524458398</v>
      </c>
      <c r="C2">
        <v>0.60387512316877334</v>
      </c>
      <c r="D2">
        <v>9.3565081586642951E-2</v>
      </c>
      <c r="G2">
        <v>0.11372451697084496</v>
      </c>
      <c r="H2">
        <f>G2*10</f>
        <v>1.1372451697084496</v>
      </c>
    </row>
    <row r="3" spans="1:8">
      <c r="A3" t="s">
        <v>2</v>
      </c>
      <c r="B3">
        <v>0.18240441085594225</v>
      </c>
      <c r="C3">
        <v>0.61941185535785948</v>
      </c>
      <c r="D3">
        <v>0.1981837337861983</v>
      </c>
      <c r="G3">
        <v>0.26275928055653203</v>
      </c>
      <c r="H3">
        <f t="shared" ref="H3:H7" si="0">G3*10</f>
        <v>2.6275928055653202</v>
      </c>
    </row>
    <row r="4" spans="1:8">
      <c r="A4" t="s">
        <v>3</v>
      </c>
      <c r="B4">
        <v>4.6509405431561117E-2</v>
      </c>
      <c r="C4">
        <v>0.61953426480372586</v>
      </c>
      <c r="D4">
        <v>0.33395632976471301</v>
      </c>
      <c r="G4">
        <v>8.2856115916974088E-2</v>
      </c>
      <c r="H4">
        <f t="shared" si="0"/>
        <v>0.82856115916974082</v>
      </c>
    </row>
    <row r="5" spans="1:8">
      <c r="A5" t="s">
        <v>4</v>
      </c>
      <c r="B5">
        <v>7.3963709546531628E-2</v>
      </c>
      <c r="C5">
        <v>0.72755055669166102</v>
      </c>
      <c r="D5">
        <v>0.19848573376180739</v>
      </c>
      <c r="G5">
        <v>6.1756447421622715E-2</v>
      </c>
      <c r="H5">
        <f t="shared" si="0"/>
        <v>0.61756447421622718</v>
      </c>
    </row>
    <row r="6" spans="1:8">
      <c r="A6" t="s">
        <v>38</v>
      </c>
      <c r="B6">
        <v>0.1659005432511492</v>
      </c>
      <c r="C6">
        <v>0.55704137066443793</v>
      </c>
      <c r="D6">
        <v>0.27705808608441285</v>
      </c>
      <c r="G6">
        <v>7.1955973648818396E-4</v>
      </c>
      <c r="H6">
        <f t="shared" si="0"/>
        <v>7.1955973648818398E-3</v>
      </c>
    </row>
    <row r="7" spans="1:8">
      <c r="A7" t="s">
        <v>6</v>
      </c>
      <c r="B7">
        <v>5.4189528782422947E-2</v>
      </c>
      <c r="C7">
        <v>0.67278037214217878</v>
      </c>
      <c r="D7">
        <v>0.27303009907539827</v>
      </c>
      <c r="G7">
        <v>0.47818407939753838</v>
      </c>
      <c r="H7">
        <f t="shared" si="0"/>
        <v>4.781840793975384</v>
      </c>
    </row>
    <row r="10" spans="1:8">
      <c r="B10" t="s">
        <v>1</v>
      </c>
      <c r="C10" t="s">
        <v>2</v>
      </c>
      <c r="D10" t="s">
        <v>3</v>
      </c>
      <c r="E10" t="s">
        <v>4</v>
      </c>
      <c r="F10" t="s">
        <v>38</v>
      </c>
      <c r="G10" t="s">
        <v>6</v>
      </c>
      <c r="H10" t="s">
        <v>28</v>
      </c>
    </row>
    <row r="11" spans="1:8">
      <c r="A11" t="s">
        <v>8</v>
      </c>
      <c r="B11">
        <v>343291</v>
      </c>
      <c r="C11">
        <v>478179</v>
      </c>
      <c r="D11">
        <v>38447</v>
      </c>
      <c r="E11">
        <v>45572</v>
      </c>
      <c r="F11">
        <v>1191</v>
      </c>
      <c r="G11">
        <v>258528</v>
      </c>
      <c r="H11">
        <v>1165208</v>
      </c>
    </row>
    <row r="12" spans="1:8">
      <c r="A12" t="s">
        <v>40</v>
      </c>
      <c r="B12">
        <v>685170</v>
      </c>
      <c r="C12">
        <v>1623808</v>
      </c>
      <c r="D12">
        <v>512138</v>
      </c>
      <c r="E12">
        <v>448273</v>
      </c>
      <c r="F12">
        <v>3999</v>
      </c>
      <c r="G12">
        <v>3209708</v>
      </c>
      <c r="H12">
        <v>6483096</v>
      </c>
    </row>
    <row r="13" spans="1:8">
      <c r="A13" t="s">
        <v>29</v>
      </c>
      <c r="B13">
        <v>1134622</v>
      </c>
      <c r="C13">
        <v>2621532</v>
      </c>
      <c r="D13">
        <v>826650</v>
      </c>
      <c r="E13">
        <v>616140</v>
      </c>
      <c r="F13">
        <v>7179</v>
      </c>
      <c r="G13">
        <v>4770811</v>
      </c>
      <c r="H13" s="3">
        <v>9976934</v>
      </c>
    </row>
    <row r="14" spans="1:8">
      <c r="A14" t="s">
        <v>45</v>
      </c>
      <c r="B14">
        <v>106161</v>
      </c>
      <c r="C14">
        <v>519545</v>
      </c>
      <c r="D14">
        <v>276065</v>
      </c>
      <c r="E14">
        <v>122295</v>
      </c>
      <c r="F14">
        <v>1989</v>
      </c>
      <c r="G14">
        <v>1302575</v>
      </c>
      <c r="H14">
        <v>2328630</v>
      </c>
    </row>
    <row r="17" spans="7:7">
      <c r="G17" s="2"/>
    </row>
    <row r="18" spans="7:7">
      <c r="G18" s="2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2" sqref="H12"/>
    </sheetView>
  </sheetViews>
  <sheetFormatPr baseColWidth="10" defaultRowHeight="15" x14ac:dyDescent="0"/>
  <cols>
    <col min="1" max="1" width="21.83203125" bestFit="1" customWidth="1"/>
    <col min="3" max="3" width="17.5" bestFit="1" customWidth="1"/>
  </cols>
  <sheetData>
    <row r="1" spans="1:9">
      <c r="B1" t="s">
        <v>33</v>
      </c>
      <c r="C1" t="s">
        <v>46</v>
      </c>
      <c r="D1" t="s">
        <v>34</v>
      </c>
      <c r="E1" t="s">
        <v>45</v>
      </c>
      <c r="F1" t="s">
        <v>29</v>
      </c>
      <c r="G1" t="s">
        <v>5</v>
      </c>
    </row>
    <row r="2" spans="1:9" ht="18">
      <c r="A2" t="s">
        <v>7</v>
      </c>
      <c r="B2">
        <v>343032</v>
      </c>
      <c r="C2">
        <v>61839</v>
      </c>
      <c r="D2">
        <v>623331</v>
      </c>
      <c r="E2">
        <v>106420</v>
      </c>
      <c r="F2">
        <v>1134622</v>
      </c>
      <c r="H2" s="4"/>
      <c r="I2" s="2"/>
    </row>
    <row r="3" spans="1:9">
      <c r="A3" t="s">
        <v>2</v>
      </c>
      <c r="B3">
        <v>518734</v>
      </c>
      <c r="C3">
        <v>287921</v>
      </c>
      <c r="D3">
        <v>1493130</v>
      </c>
      <c r="E3">
        <v>586647</v>
      </c>
      <c r="F3">
        <v>2886432</v>
      </c>
    </row>
    <row r="4" spans="1:9">
      <c r="A4" t="s">
        <v>3</v>
      </c>
      <c r="B4">
        <v>38532</v>
      </c>
      <c r="C4">
        <v>120699</v>
      </c>
      <c r="D4">
        <v>395065</v>
      </c>
      <c r="E4">
        <v>278273</v>
      </c>
      <c r="F4">
        <v>832569</v>
      </c>
    </row>
    <row r="5" spans="1:9">
      <c r="A5" t="s">
        <v>4</v>
      </c>
      <c r="B5">
        <v>45241</v>
      </c>
      <c r="C5">
        <v>46353</v>
      </c>
      <c r="D5">
        <v>401809</v>
      </c>
      <c r="E5">
        <v>122820</v>
      </c>
      <c r="F5">
        <v>616223</v>
      </c>
    </row>
    <row r="6" spans="1:9">
      <c r="A6" t="s">
        <v>6</v>
      </c>
      <c r="B6">
        <v>277587</v>
      </c>
      <c r="C6">
        <v>523351</v>
      </c>
      <c r="D6">
        <v>2911842</v>
      </c>
      <c r="E6">
        <v>1408456</v>
      </c>
      <c r="F6">
        <v>5121236</v>
      </c>
    </row>
    <row r="7" spans="1:9">
      <c r="A7" t="s">
        <v>47</v>
      </c>
    </row>
    <row r="10" spans="1:9">
      <c r="B10" t="s">
        <v>33</v>
      </c>
      <c r="C10" t="s">
        <v>46</v>
      </c>
      <c r="D10" t="s">
        <v>34</v>
      </c>
      <c r="E10" t="s">
        <v>45</v>
      </c>
      <c r="F10" t="s">
        <v>29</v>
      </c>
      <c r="G10" t="s">
        <v>5</v>
      </c>
      <c r="H10" t="s">
        <v>11</v>
      </c>
    </row>
    <row r="11" spans="1:9" ht="18">
      <c r="A11" t="s">
        <v>7</v>
      </c>
      <c r="B11">
        <f>B2/F2</f>
        <v>0.30233152538907232</v>
      </c>
      <c r="C11">
        <f>C2/F2</f>
        <v>5.4501851718017101E-2</v>
      </c>
      <c r="D11">
        <f>D2/F2</f>
        <v>0.54937327145075632</v>
      </c>
      <c r="E11">
        <f>E2/F2</f>
        <v>9.379335144215431E-2</v>
      </c>
      <c r="F11">
        <v>1134622</v>
      </c>
      <c r="G11" s="4">
        <v>9976934</v>
      </c>
      <c r="H11">
        <v>0.113724516970845</v>
      </c>
      <c r="I11">
        <f>H11*10</f>
        <v>1.13724516970845</v>
      </c>
    </row>
    <row r="12" spans="1:9">
      <c r="A12" t="s">
        <v>2</v>
      </c>
      <c r="B12">
        <f>B3/F3</f>
        <v>0.17971460959412866</v>
      </c>
      <c r="C12">
        <f>C3/F3</f>
        <v>9.9749794902495539E-2</v>
      </c>
      <c r="D12">
        <f>D3/F3</f>
        <v>0.51729262979346124</v>
      </c>
      <c r="E12">
        <f>E3/F3</f>
        <v>0.20324296570991451</v>
      </c>
      <c r="F12">
        <v>2886432</v>
      </c>
      <c r="H12">
        <v>0.28931052365386001</v>
      </c>
      <c r="I12">
        <f t="shared" ref="I12:I15" si="0">H12*10</f>
        <v>2.8931052365386001</v>
      </c>
    </row>
    <row r="13" spans="1:9">
      <c r="A13" t="s">
        <v>3</v>
      </c>
      <c r="B13">
        <f>B4/F4</f>
        <v>4.6280848794514329E-2</v>
      </c>
      <c r="C13">
        <f>C4/F4</f>
        <v>0.14497176810570656</v>
      </c>
      <c r="D13">
        <f>D4/F4</f>
        <v>0.47451322352862046</v>
      </c>
      <c r="E13">
        <f>E4/F4</f>
        <v>0.33423415957115865</v>
      </c>
      <c r="F13">
        <v>832569</v>
      </c>
      <c r="H13">
        <v>8.3449384349941577E-2</v>
      </c>
      <c r="I13">
        <f t="shared" si="0"/>
        <v>0.8344938434994158</v>
      </c>
    </row>
    <row r="14" spans="1:9">
      <c r="A14" t="s">
        <v>4</v>
      </c>
      <c r="B14">
        <f>B5/F5</f>
        <v>7.3416604054051857E-2</v>
      </c>
      <c r="C14">
        <f>C5/F5</f>
        <v>7.522114559177441E-2</v>
      </c>
      <c r="D14">
        <f>D5/F5</f>
        <v>0.65205128662837963</v>
      </c>
      <c r="E14">
        <f>E5/F5</f>
        <v>0.19931096372579407</v>
      </c>
      <c r="F14">
        <v>616223</v>
      </c>
      <c r="H14">
        <v>6.1764766610664157E-2</v>
      </c>
      <c r="I14">
        <f t="shared" si="0"/>
        <v>0.61764766610664157</v>
      </c>
    </row>
    <row r="15" spans="1:9">
      <c r="A15" t="s">
        <v>6</v>
      </c>
      <c r="B15">
        <f>B6/F6</f>
        <v>5.4203125964122724E-2</v>
      </c>
      <c r="C15">
        <f>C6/F6</f>
        <v>0.1021923223221894</v>
      </c>
      <c r="D15">
        <f>D6/F6</f>
        <v>0.56858188140519206</v>
      </c>
      <c r="E15">
        <f>E6/F6</f>
        <v>0.27502267030849586</v>
      </c>
      <c r="F15">
        <v>4507088</v>
      </c>
      <c r="H15">
        <v>0.45175080841468934</v>
      </c>
      <c r="I15">
        <f t="shared" si="0"/>
        <v>4.5175080841468933</v>
      </c>
    </row>
    <row r="16" spans="1:9">
      <c r="A16" t="s">
        <v>48</v>
      </c>
      <c r="B16">
        <v>1159720</v>
      </c>
      <c r="C16">
        <v>961768</v>
      </c>
      <c r="D16">
        <v>5521328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J10" workbookViewId="0">
      <selection activeCell="M13" sqref="M13"/>
    </sheetView>
  </sheetViews>
  <sheetFormatPr baseColWidth="10" defaultRowHeight="15" x14ac:dyDescent="0"/>
  <cols>
    <col min="13" max="13" width="22.33203125" bestFit="1" customWidth="1"/>
  </cols>
  <sheetData>
    <row r="1" spans="1:15">
      <c r="B1" t="s">
        <v>33</v>
      </c>
      <c r="C1" t="s">
        <v>46</v>
      </c>
      <c r="D1" t="s">
        <v>34</v>
      </c>
      <c r="E1" t="s">
        <v>45</v>
      </c>
      <c r="F1" t="s">
        <v>29</v>
      </c>
      <c r="G1" t="s">
        <v>49</v>
      </c>
      <c r="H1" t="s">
        <v>11</v>
      </c>
      <c r="M1" t="s">
        <v>11</v>
      </c>
      <c r="N1" t="s">
        <v>29</v>
      </c>
      <c r="O1" t="s">
        <v>49</v>
      </c>
    </row>
    <row r="2" spans="1:15">
      <c r="A2" t="s">
        <v>7</v>
      </c>
      <c r="B2">
        <v>343032</v>
      </c>
      <c r="C2">
        <v>61839</v>
      </c>
      <c r="D2">
        <v>623331</v>
      </c>
      <c r="E2">
        <v>106420</v>
      </c>
      <c r="F2">
        <v>1134622</v>
      </c>
      <c r="G2">
        <v>37121309</v>
      </c>
      <c r="H2">
        <f>G2/G7</f>
        <v>6.6452625866962933E-2</v>
      </c>
      <c r="I2">
        <f>H2*10</f>
        <v>0.66452625866962933</v>
      </c>
      <c r="L2" t="s">
        <v>7</v>
      </c>
      <c r="M2">
        <v>6.6452625866962933E-2</v>
      </c>
      <c r="N2">
        <v>1134622</v>
      </c>
      <c r="O2">
        <v>37121309</v>
      </c>
    </row>
    <row r="3" spans="1:15">
      <c r="A3" t="s">
        <v>2</v>
      </c>
      <c r="B3">
        <v>518734</v>
      </c>
      <c r="C3">
        <v>287921</v>
      </c>
      <c r="D3">
        <v>1493130</v>
      </c>
      <c r="E3">
        <v>586647</v>
      </c>
      <c r="F3">
        <v>2886432</v>
      </c>
      <c r="G3">
        <v>188472529</v>
      </c>
      <c r="H3">
        <f>G3/G7</f>
        <v>0.33739366399599008</v>
      </c>
      <c r="I3">
        <f t="shared" ref="I3:I6" si="0">H3*10</f>
        <v>3.3739366399599007</v>
      </c>
      <c r="L3" t="s">
        <v>2</v>
      </c>
      <c r="M3">
        <v>0.33739366399599008</v>
      </c>
      <c r="N3">
        <v>2886432</v>
      </c>
      <c r="O3">
        <v>188472529</v>
      </c>
    </row>
    <row r="4" spans="1:15">
      <c r="A4" t="s">
        <v>3</v>
      </c>
      <c r="B4">
        <v>38532</v>
      </c>
      <c r="C4">
        <v>120699</v>
      </c>
      <c r="D4">
        <v>395065</v>
      </c>
      <c r="E4">
        <v>278273</v>
      </c>
      <c r="F4">
        <v>832569</v>
      </c>
      <c r="G4">
        <v>39534356</v>
      </c>
      <c r="H4">
        <f>G4/G7</f>
        <v>7.0772336400080113E-2</v>
      </c>
      <c r="I4">
        <f t="shared" si="0"/>
        <v>0.70772336400080116</v>
      </c>
      <c r="L4" t="s">
        <v>4</v>
      </c>
      <c r="M4">
        <v>4.9109429714885411E-2</v>
      </c>
      <c r="N4">
        <v>616223</v>
      </c>
      <c r="O4">
        <v>27433172</v>
      </c>
    </row>
    <row r="5" spans="1:15">
      <c r="A5" t="s">
        <v>4</v>
      </c>
      <c r="B5">
        <v>45241</v>
      </c>
      <c r="C5">
        <v>46353</v>
      </c>
      <c r="D5">
        <v>401809</v>
      </c>
      <c r="E5">
        <v>122820</v>
      </c>
      <c r="F5">
        <v>616223</v>
      </c>
      <c r="G5">
        <v>27433172</v>
      </c>
      <c r="H5">
        <f>G5/G7</f>
        <v>4.9109429714885411E-2</v>
      </c>
      <c r="I5">
        <f t="shared" si="0"/>
        <v>0.49109429714885411</v>
      </c>
      <c r="L5" t="s">
        <v>3</v>
      </c>
      <c r="M5">
        <v>7.0772336400080113E-2</v>
      </c>
      <c r="N5">
        <v>832569</v>
      </c>
      <c r="O5">
        <v>39534356</v>
      </c>
    </row>
    <row r="6" spans="1:15">
      <c r="A6" t="s">
        <v>6</v>
      </c>
      <c r="B6">
        <v>277587</v>
      </c>
      <c r="C6">
        <v>523351</v>
      </c>
      <c r="D6">
        <v>2911842</v>
      </c>
      <c r="E6">
        <v>1408456</v>
      </c>
      <c r="F6">
        <v>5121236</v>
      </c>
      <c r="G6">
        <v>297331540</v>
      </c>
      <c r="H6">
        <f>G6/G7</f>
        <v>0.53226737198485985</v>
      </c>
      <c r="I6">
        <f t="shared" si="0"/>
        <v>5.3226737198485985</v>
      </c>
      <c r="L6" t="s">
        <v>6</v>
      </c>
      <c r="M6">
        <v>0.53226737198485985</v>
      </c>
      <c r="N6">
        <v>5121236</v>
      </c>
      <c r="O6">
        <v>297331540</v>
      </c>
    </row>
    <row r="7" spans="1:15">
      <c r="A7" t="s">
        <v>47</v>
      </c>
      <c r="E7">
        <f>SUM(B6:E6)</f>
        <v>5121236</v>
      </c>
      <c r="G7">
        <v>558613125</v>
      </c>
      <c r="L7" t="s">
        <v>47</v>
      </c>
      <c r="O7">
        <v>558613125</v>
      </c>
    </row>
    <row r="10" spans="1:15">
      <c r="B10" t="s">
        <v>33</v>
      </c>
      <c r="C10" t="s">
        <v>46</v>
      </c>
      <c r="D10" t="s">
        <v>34</v>
      </c>
      <c r="E10" t="s">
        <v>45</v>
      </c>
    </row>
    <row r="11" spans="1:15">
      <c r="A11" t="s">
        <v>7</v>
      </c>
      <c r="B11">
        <f>B2/F2</f>
        <v>0.30233152538907232</v>
      </c>
      <c r="C11">
        <f>C2/F2</f>
        <v>5.4501851718017101E-2</v>
      </c>
      <c r="D11">
        <f>D2/F2</f>
        <v>0.54937327145075632</v>
      </c>
      <c r="E11">
        <f>E2/F2</f>
        <v>9.379335144215431E-2</v>
      </c>
    </row>
    <row r="12" spans="1:15">
      <c r="A12" t="s">
        <v>2</v>
      </c>
      <c r="B12">
        <f>B3/F3</f>
        <v>0.17971460959412866</v>
      </c>
      <c r="C12">
        <f>C3/F3</f>
        <v>9.9749794902495539E-2</v>
      </c>
      <c r="D12">
        <f>D3/F3</f>
        <v>0.51729262979346124</v>
      </c>
      <c r="E12">
        <f>E3/F3</f>
        <v>0.20324296570991451</v>
      </c>
    </row>
    <row r="13" spans="1:15">
      <c r="A13" t="s">
        <v>3</v>
      </c>
      <c r="B13">
        <f>B4/F4</f>
        <v>4.6280848794514329E-2</v>
      </c>
      <c r="C13">
        <f>C4/F4</f>
        <v>0.14497176810570656</v>
      </c>
      <c r="D13">
        <f>D4/F4</f>
        <v>0.47451322352862046</v>
      </c>
      <c r="E13">
        <f>E4/F4</f>
        <v>0.33423415957115865</v>
      </c>
    </row>
    <row r="14" spans="1:15">
      <c r="A14" t="s">
        <v>4</v>
      </c>
      <c r="B14">
        <f>B5/F5</f>
        <v>7.3416604054051857E-2</v>
      </c>
      <c r="C14">
        <f>C5/F5</f>
        <v>7.522114559177441E-2</v>
      </c>
      <c r="D14">
        <f>D5/F5</f>
        <v>0.65205128662837963</v>
      </c>
      <c r="E14">
        <f>E5/F5</f>
        <v>0.19931096372579407</v>
      </c>
    </row>
    <row r="15" spans="1:15">
      <c r="A15" t="s">
        <v>6</v>
      </c>
      <c r="B15">
        <f>B6/F6</f>
        <v>5.4203125964122724E-2</v>
      </c>
      <c r="C15">
        <f>C6/F6</f>
        <v>0.1021923223221894</v>
      </c>
      <c r="D15">
        <f>D6/F6</f>
        <v>0.56858188140519206</v>
      </c>
      <c r="E15">
        <f>E6/F6</f>
        <v>0.27502267030849586</v>
      </c>
    </row>
    <row r="16" spans="1:15">
      <c r="A16" t="s">
        <v>48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Sheet2</vt:lpstr>
      <vt:lpstr>Sheet3</vt:lpstr>
      <vt:lpstr>Sheet4</vt:lpstr>
      <vt:lpstr>50percent</vt:lpstr>
      <vt:lpstr>Sheet5</vt:lpstr>
      <vt:lpstr>pies</vt:lpstr>
      <vt:lpstr>pies2</vt:lpstr>
      <vt:lpstr>Sheet6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Ellis</dc:creator>
  <cp:lastModifiedBy>Claire Olson</cp:lastModifiedBy>
  <dcterms:created xsi:type="dcterms:W3CDTF">2013-06-28T21:51:10Z</dcterms:created>
  <dcterms:modified xsi:type="dcterms:W3CDTF">2014-07-10T17:50:44Z</dcterms:modified>
</cp:coreProperties>
</file>