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720" windowHeight="12075" activeTab="1"/>
  </bookViews>
  <sheets>
    <sheet name="Raw Data Sorted by Sample" sheetId="1" r:id="rId1"/>
    <sheet name="Positive Control Normalized" sheetId="2" r:id="rId2"/>
    <sheet name="% Methylated of Average" sheetId="3" r:id="rId3"/>
    <sheet name="% Methylated per Sample" sheetId="4" r:id="rId4"/>
  </sheets>
  <calcPr calcId="125725"/>
</workbook>
</file>

<file path=xl/calcChain.xml><?xml version="1.0" encoding="utf-8"?>
<calcChain xmlns="http://schemas.openxmlformats.org/spreadsheetml/2006/main">
  <c r="Y5" i="4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5"/>
  <c r="Z7"/>
  <c r="Z8"/>
  <c r="Z9"/>
  <c r="Z10"/>
  <c r="Z13"/>
  <c r="Z15"/>
  <c r="Z16"/>
  <c r="Z17"/>
  <c r="Z18"/>
  <c r="Z19"/>
  <c r="Z20"/>
  <c r="Z21"/>
  <c r="Z23"/>
  <c r="Z25"/>
  <c r="Z26"/>
  <c r="Z29"/>
  <c r="Z31"/>
  <c r="Z35"/>
  <c r="Z37"/>
  <c r="Z38"/>
  <c r="Z40"/>
  <c r="Z41"/>
  <c r="Z42"/>
  <c r="Z46"/>
  <c r="Z47"/>
  <c r="Z48"/>
  <c r="Z49"/>
  <c r="Z50"/>
  <c r="Z53"/>
  <c r="Z55"/>
  <c r="Z60"/>
  <c r="Z5"/>
  <c r="Y36"/>
  <c r="Z36" s="1"/>
  <c r="Y6"/>
  <c r="Z6" s="1"/>
  <c r="Y11"/>
  <c r="Z11" s="1"/>
  <c r="Y12"/>
  <c r="Z12" s="1"/>
  <c r="Y14"/>
  <c r="Z14" s="1"/>
  <c r="Y22"/>
  <c r="Z22" s="1"/>
  <c r="Y24"/>
  <c r="Z24" s="1"/>
  <c r="Y27"/>
  <c r="Z27" s="1"/>
  <c r="Y28"/>
  <c r="Z28" s="1"/>
  <c r="Y30"/>
  <c r="Z30" s="1"/>
  <c r="Y32"/>
  <c r="Z32" s="1"/>
  <c r="Y33"/>
  <c r="Z33" s="1"/>
  <c r="Y34"/>
  <c r="Z34" s="1"/>
  <c r="Y39"/>
  <c r="Z39" s="1"/>
  <c r="Y43"/>
  <c r="Z43" s="1"/>
  <c r="Y44"/>
  <c r="Z44" s="1"/>
  <c r="Y45"/>
  <c r="Z45" s="1"/>
  <c r="Y51"/>
  <c r="Z51" s="1"/>
  <c r="Y52"/>
  <c r="Z52" s="1"/>
  <c r="Y54"/>
  <c r="Z54" s="1"/>
  <c r="Y56"/>
  <c r="Z56" s="1"/>
  <c r="Y57"/>
  <c r="Z57" s="1"/>
  <c r="Y58"/>
  <c r="Z58" s="1"/>
  <c r="Y59"/>
  <c r="Z59" s="1"/>
  <c r="S9"/>
  <c r="S11"/>
  <c r="S12"/>
  <c r="S14"/>
  <c r="S17"/>
  <c r="S20"/>
  <c r="S24"/>
  <c r="S27"/>
  <c r="S29"/>
  <c r="S34"/>
  <c r="S35"/>
  <c r="S36"/>
  <c r="S40"/>
  <c r="S42"/>
  <c r="S44"/>
  <c r="S46"/>
  <c r="S47"/>
  <c r="S48"/>
  <c r="S51"/>
  <c r="S56"/>
  <c r="S58"/>
  <c r="S5"/>
  <c r="R6"/>
  <c r="T6" s="1"/>
  <c r="R7"/>
  <c r="T7" s="1"/>
  <c r="R8"/>
  <c r="T8" s="1"/>
  <c r="R9"/>
  <c r="R10"/>
  <c r="T10" s="1"/>
  <c r="R11"/>
  <c r="R12"/>
  <c r="R13"/>
  <c r="T13" s="1"/>
  <c r="R14"/>
  <c r="R15"/>
  <c r="T15" s="1"/>
  <c r="R16"/>
  <c r="T16" s="1"/>
  <c r="R17"/>
  <c r="R18"/>
  <c r="T18" s="1"/>
  <c r="R19"/>
  <c r="T19" s="1"/>
  <c r="R20"/>
  <c r="R21"/>
  <c r="T21" s="1"/>
  <c r="R22"/>
  <c r="T22" s="1"/>
  <c r="R23"/>
  <c r="T23" s="1"/>
  <c r="R24"/>
  <c r="R25"/>
  <c r="T25" s="1"/>
  <c r="R26"/>
  <c r="T26" s="1"/>
  <c r="R27"/>
  <c r="R28"/>
  <c r="T28" s="1"/>
  <c r="R29"/>
  <c r="R30"/>
  <c r="T30" s="1"/>
  <c r="R31"/>
  <c r="T31" s="1"/>
  <c r="R32"/>
  <c r="T32" s="1"/>
  <c r="R33"/>
  <c r="T33" s="1"/>
  <c r="R34"/>
  <c r="R35"/>
  <c r="R36"/>
  <c r="R37"/>
  <c r="T37" s="1"/>
  <c r="R38"/>
  <c r="T38" s="1"/>
  <c r="R39"/>
  <c r="T39" s="1"/>
  <c r="R40"/>
  <c r="R41"/>
  <c r="T41" s="1"/>
  <c r="R42"/>
  <c r="R43"/>
  <c r="T43" s="1"/>
  <c r="R44"/>
  <c r="R45"/>
  <c r="T45" s="1"/>
  <c r="R46"/>
  <c r="R47"/>
  <c r="R48"/>
  <c r="R49"/>
  <c r="T49" s="1"/>
  <c r="R50"/>
  <c r="T50" s="1"/>
  <c r="R51"/>
  <c r="R52"/>
  <c r="T52" s="1"/>
  <c r="R53"/>
  <c r="T53" s="1"/>
  <c r="R54"/>
  <c r="T54" s="1"/>
  <c r="R55"/>
  <c r="T55" s="1"/>
  <c r="R56"/>
  <c r="R57"/>
  <c r="T57" s="1"/>
  <c r="R58"/>
  <c r="R59"/>
  <c r="T59" s="1"/>
  <c r="R60"/>
  <c r="T60" s="1"/>
  <c r="R5"/>
  <c r="M7"/>
  <c r="M9"/>
  <c r="M11"/>
  <c r="M12"/>
  <c r="M13"/>
  <c r="M14"/>
  <c r="M15"/>
  <c r="M16"/>
  <c r="M19"/>
  <c r="M21"/>
  <c r="M22"/>
  <c r="M23"/>
  <c r="M27"/>
  <c r="M29"/>
  <c r="M32"/>
  <c r="M33"/>
  <c r="M34"/>
  <c r="M35"/>
  <c r="M36"/>
  <c r="M37"/>
  <c r="M43"/>
  <c r="M44"/>
  <c r="M46"/>
  <c r="M49"/>
  <c r="M51"/>
  <c r="M52"/>
  <c r="M56"/>
  <c r="M57"/>
  <c r="M58"/>
  <c r="M60"/>
  <c r="M5"/>
  <c r="L6"/>
  <c r="N6" s="1"/>
  <c r="L7"/>
  <c r="L8"/>
  <c r="N8" s="1"/>
  <c r="L9"/>
  <c r="L10"/>
  <c r="N10" s="1"/>
  <c r="L11"/>
  <c r="L12"/>
  <c r="L13"/>
  <c r="L14"/>
  <c r="L15"/>
  <c r="L16"/>
  <c r="L17"/>
  <c r="N17" s="1"/>
  <c r="L18"/>
  <c r="N18" s="1"/>
  <c r="L19"/>
  <c r="L20"/>
  <c r="N20" s="1"/>
  <c r="L21"/>
  <c r="L22"/>
  <c r="L23"/>
  <c r="L24"/>
  <c r="N24" s="1"/>
  <c r="L25"/>
  <c r="N25" s="1"/>
  <c r="L26"/>
  <c r="N26" s="1"/>
  <c r="L27"/>
  <c r="L28"/>
  <c r="N28" s="1"/>
  <c r="L29"/>
  <c r="L30"/>
  <c r="N30" s="1"/>
  <c r="L31"/>
  <c r="N31" s="1"/>
  <c r="L32"/>
  <c r="L33"/>
  <c r="L34"/>
  <c r="L35"/>
  <c r="L36"/>
  <c r="L37"/>
  <c r="L38"/>
  <c r="N38" s="1"/>
  <c r="L39"/>
  <c r="N39" s="1"/>
  <c r="L40"/>
  <c r="N40" s="1"/>
  <c r="L41"/>
  <c r="N41" s="1"/>
  <c r="L42"/>
  <c r="N42" s="1"/>
  <c r="L43"/>
  <c r="L44"/>
  <c r="L45"/>
  <c r="N45" s="1"/>
  <c r="L46"/>
  <c r="L47"/>
  <c r="N47" s="1"/>
  <c r="L48"/>
  <c r="N48" s="1"/>
  <c r="L49"/>
  <c r="L50"/>
  <c r="N50" s="1"/>
  <c r="L51"/>
  <c r="L52"/>
  <c r="L53"/>
  <c r="N53" s="1"/>
  <c r="L54"/>
  <c r="N54" s="1"/>
  <c r="L55"/>
  <c r="N55" s="1"/>
  <c r="L56"/>
  <c r="L57"/>
  <c r="L58"/>
  <c r="L59"/>
  <c r="N59" s="1"/>
  <c r="L60"/>
  <c r="L5"/>
  <c r="G9"/>
  <c r="H9" s="1"/>
  <c r="G10"/>
  <c r="G11"/>
  <c r="G12"/>
  <c r="G14"/>
  <c r="G15"/>
  <c r="G16"/>
  <c r="G19"/>
  <c r="G20"/>
  <c r="G21"/>
  <c r="G22"/>
  <c r="G23"/>
  <c r="G24"/>
  <c r="G25"/>
  <c r="G26"/>
  <c r="G27"/>
  <c r="G28"/>
  <c r="G29"/>
  <c r="G30"/>
  <c r="G31"/>
  <c r="G32"/>
  <c r="G33"/>
  <c r="G34"/>
  <c r="G36"/>
  <c r="G37"/>
  <c r="G38"/>
  <c r="G39"/>
  <c r="G40"/>
  <c r="G41"/>
  <c r="G42"/>
  <c r="G44"/>
  <c r="G45"/>
  <c r="G47"/>
  <c r="G48"/>
  <c r="G49"/>
  <c r="G52"/>
  <c r="G53"/>
  <c r="H53" s="1"/>
  <c r="G54"/>
  <c r="G55"/>
  <c r="G56"/>
  <c r="G57"/>
  <c r="G58"/>
  <c r="G59"/>
  <c r="G60"/>
  <c r="G5"/>
  <c r="H5" s="1"/>
  <c r="F6"/>
  <c r="H6" s="1"/>
  <c r="F7"/>
  <c r="H7" s="1"/>
  <c r="F8"/>
  <c r="H8" s="1"/>
  <c r="F9"/>
  <c r="F10"/>
  <c r="F11"/>
  <c r="F12"/>
  <c r="F13"/>
  <c r="H13" s="1"/>
  <c r="F14"/>
  <c r="F15"/>
  <c r="F16"/>
  <c r="F17"/>
  <c r="H17" s="1"/>
  <c r="F18"/>
  <c r="H18" s="1"/>
  <c r="F19"/>
  <c r="F20"/>
  <c r="F21"/>
  <c r="F22"/>
  <c r="F23"/>
  <c r="F24"/>
  <c r="F25"/>
  <c r="F26"/>
  <c r="F27"/>
  <c r="F28"/>
  <c r="F29"/>
  <c r="F30"/>
  <c r="F31"/>
  <c r="F32"/>
  <c r="F33"/>
  <c r="F34"/>
  <c r="F35"/>
  <c r="H35" s="1"/>
  <c r="F36"/>
  <c r="F37"/>
  <c r="F38"/>
  <c r="F39"/>
  <c r="F40"/>
  <c r="F41"/>
  <c r="F42"/>
  <c r="F43"/>
  <c r="H43" s="1"/>
  <c r="F44"/>
  <c r="F45"/>
  <c r="F46"/>
  <c r="H46" s="1"/>
  <c r="F47"/>
  <c r="F48"/>
  <c r="F49"/>
  <c r="F50"/>
  <c r="H50" s="1"/>
  <c r="F51"/>
  <c r="H51" s="1"/>
  <c r="F52"/>
  <c r="F53"/>
  <c r="F54"/>
  <c r="F55"/>
  <c r="F56"/>
  <c r="F57"/>
  <c r="F58"/>
  <c r="F59"/>
  <c r="F60"/>
  <c r="F5"/>
  <c r="H45" l="1"/>
  <c r="H33"/>
  <c r="H31"/>
  <c r="H29"/>
  <c r="H27"/>
  <c r="H25"/>
  <c r="H23"/>
  <c r="H21"/>
  <c r="H19"/>
  <c r="H15"/>
  <c r="N44"/>
  <c r="N16"/>
  <c r="N12"/>
  <c r="H57"/>
  <c r="H49"/>
  <c r="H39"/>
  <c r="N60"/>
  <c r="N52"/>
  <c r="N14"/>
  <c r="H59"/>
  <c r="H55"/>
  <c r="H47"/>
  <c r="H41"/>
  <c r="H37"/>
  <c r="H11"/>
  <c r="N58"/>
  <c r="N56"/>
  <c r="N46"/>
  <c r="N36"/>
  <c r="N34"/>
  <c r="N32"/>
  <c r="N22"/>
  <c r="H60"/>
  <c r="H58"/>
  <c r="H56"/>
  <c r="H54"/>
  <c r="H52"/>
  <c r="H48"/>
  <c r="H42"/>
  <c r="H40"/>
  <c r="H38"/>
  <c r="H36"/>
  <c r="H12"/>
  <c r="H10"/>
  <c r="N5"/>
  <c r="N51"/>
  <c r="N43"/>
  <c r="N27"/>
  <c r="N19"/>
  <c r="N15"/>
  <c r="N13"/>
  <c r="N11"/>
  <c r="N7"/>
  <c r="T5"/>
  <c r="T27"/>
  <c r="T11"/>
  <c r="H44"/>
  <c r="H34"/>
  <c r="H32"/>
  <c r="H30"/>
  <c r="H28"/>
  <c r="H26"/>
  <c r="H24"/>
  <c r="H22"/>
  <c r="H20"/>
  <c r="H16"/>
  <c r="H14"/>
  <c r="N57"/>
  <c r="N49"/>
  <c r="N37"/>
  <c r="N35"/>
  <c r="N33"/>
  <c r="N29"/>
  <c r="N23"/>
  <c r="N21"/>
  <c r="N9"/>
  <c r="T56"/>
  <c r="T48"/>
  <c r="T46"/>
  <c r="T42"/>
  <c r="T36"/>
  <c r="T34"/>
  <c r="T20"/>
  <c r="T14"/>
  <c r="T58"/>
  <c r="T51"/>
  <c r="T47"/>
  <c r="T44"/>
  <c r="T40"/>
  <c r="T35"/>
  <c r="T29"/>
  <c r="T24"/>
  <c r="T17"/>
  <c r="T12"/>
  <c r="T9"/>
  <c r="I6" i="3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9"/>
  <c r="I50"/>
  <c r="I51"/>
  <c r="I52"/>
  <c r="I53"/>
  <c r="I55"/>
  <c r="I56"/>
  <c r="I57"/>
  <c r="I58"/>
  <c r="I59"/>
  <c r="I60"/>
  <c r="I5"/>
  <c r="H9"/>
  <c r="H11"/>
  <c r="H12"/>
  <c r="H14"/>
  <c r="H19"/>
  <c r="H20"/>
  <c r="H22"/>
  <c r="H23"/>
  <c r="H24"/>
  <c r="H25"/>
  <c r="H27"/>
  <c r="H28"/>
  <c r="H29"/>
  <c r="H30"/>
  <c r="H33"/>
  <c r="H34"/>
  <c r="H36"/>
  <c r="H39"/>
  <c r="H40"/>
  <c r="H43"/>
  <c r="H44"/>
  <c r="H45"/>
  <c r="H46"/>
  <c r="H48"/>
  <c r="H51"/>
  <c r="H52"/>
  <c r="H54"/>
  <c r="H56"/>
  <c r="H57"/>
  <c r="H58"/>
  <c r="H59"/>
  <c r="H60"/>
  <c r="H6"/>
  <c r="H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"/>
  <c r="G5"/>
  <c r="C92" i="2"/>
  <c r="D92"/>
  <c r="E92"/>
  <c r="G92"/>
  <c r="H92"/>
  <c r="I92"/>
  <c r="K92"/>
  <c r="L92"/>
  <c r="M92"/>
  <c r="O92"/>
  <c r="P92"/>
  <c r="Q92"/>
  <c r="C93"/>
  <c r="D93"/>
  <c r="E93"/>
  <c r="G93"/>
  <c r="H93"/>
  <c r="I93"/>
  <c r="K93"/>
  <c r="L93"/>
  <c r="M93"/>
  <c r="O93"/>
  <c r="P93"/>
  <c r="Q93"/>
  <c r="C94"/>
  <c r="D94"/>
  <c r="E94"/>
  <c r="G94"/>
  <c r="H94"/>
  <c r="I94"/>
  <c r="K94"/>
  <c r="L94"/>
  <c r="M94"/>
  <c r="O94"/>
  <c r="P94"/>
  <c r="Q94"/>
  <c r="C95"/>
  <c r="D95"/>
  <c r="E95"/>
  <c r="G95"/>
  <c r="H95"/>
  <c r="I95"/>
  <c r="K95"/>
  <c r="L95"/>
  <c r="M95"/>
  <c r="O95"/>
  <c r="P95"/>
  <c r="Q95"/>
  <c r="C96"/>
  <c r="D96"/>
  <c r="E96"/>
  <c r="G96"/>
  <c r="H96"/>
  <c r="I96"/>
  <c r="K96"/>
  <c r="L96"/>
  <c r="M96"/>
  <c r="O96"/>
  <c r="P96"/>
  <c r="Q96"/>
  <c r="C97"/>
  <c r="D97"/>
  <c r="E97"/>
  <c r="G97"/>
  <c r="H97"/>
  <c r="I97"/>
  <c r="K97"/>
  <c r="L97"/>
  <c r="M97"/>
  <c r="O97"/>
  <c r="P97"/>
  <c r="Q97"/>
  <c r="C46"/>
  <c r="D46"/>
  <c r="E46"/>
  <c r="G46"/>
  <c r="H46"/>
  <c r="I46"/>
  <c r="K46"/>
  <c r="L46"/>
  <c r="M46"/>
  <c r="O46"/>
  <c r="P46"/>
  <c r="Q46"/>
  <c r="C47"/>
  <c r="D47"/>
  <c r="E47"/>
  <c r="G47"/>
  <c r="H47"/>
  <c r="I47"/>
  <c r="K47"/>
  <c r="L47"/>
  <c r="M47"/>
  <c r="O47"/>
  <c r="P47"/>
  <c r="Q47"/>
  <c r="C48"/>
  <c r="D48"/>
  <c r="E48"/>
  <c r="G48"/>
  <c r="H48"/>
  <c r="I48"/>
  <c r="K48"/>
  <c r="L48"/>
  <c r="M48"/>
  <c r="O48"/>
  <c r="P48"/>
  <c r="Q48"/>
  <c r="C49"/>
  <c r="D49"/>
  <c r="E49"/>
  <c r="G49"/>
  <c r="H49"/>
  <c r="I49"/>
  <c r="K49"/>
  <c r="L49"/>
  <c r="M49"/>
  <c r="O49"/>
  <c r="P49"/>
  <c r="Q49"/>
  <c r="C50"/>
  <c r="D50"/>
  <c r="E50"/>
  <c r="G50"/>
  <c r="H50"/>
  <c r="I50"/>
  <c r="K50"/>
  <c r="L50"/>
  <c r="M50"/>
  <c r="O50"/>
  <c r="P50"/>
  <c r="Q50"/>
  <c r="C51"/>
  <c r="D51"/>
  <c r="E51"/>
  <c r="G51"/>
  <c r="H51"/>
  <c r="I51"/>
  <c r="K51"/>
  <c r="L51"/>
  <c r="M51"/>
  <c r="O51"/>
  <c r="P51"/>
  <c r="Q51"/>
  <c r="C52"/>
  <c r="D52"/>
  <c r="E52"/>
  <c r="G52"/>
  <c r="H52"/>
  <c r="I52"/>
  <c r="K52"/>
  <c r="L52"/>
  <c r="M52"/>
  <c r="O52"/>
  <c r="P52"/>
  <c r="Q52"/>
  <c r="C53"/>
  <c r="D53"/>
  <c r="E53"/>
  <c r="G53"/>
  <c r="H53"/>
  <c r="I53"/>
  <c r="K53"/>
  <c r="L53"/>
  <c r="M53"/>
  <c r="O53"/>
  <c r="P53"/>
  <c r="Q53"/>
  <c r="C54"/>
  <c r="D54"/>
  <c r="E54"/>
  <c r="G54"/>
  <c r="H54"/>
  <c r="I54"/>
  <c r="K54"/>
  <c r="L54"/>
  <c r="M54"/>
  <c r="O54"/>
  <c r="P54"/>
  <c r="Q54"/>
  <c r="C55"/>
  <c r="D55"/>
  <c r="E55"/>
  <c r="G55"/>
  <c r="H55"/>
  <c r="I55"/>
  <c r="K55"/>
  <c r="L55"/>
  <c r="M55"/>
  <c r="O55"/>
  <c r="P55"/>
  <c r="Q55"/>
  <c r="C56"/>
  <c r="D56"/>
  <c r="E56"/>
  <c r="G56"/>
  <c r="H56"/>
  <c r="I56"/>
  <c r="K56"/>
  <c r="L56"/>
  <c r="M56"/>
  <c r="O56"/>
  <c r="P56"/>
  <c r="Q56"/>
  <c r="C57"/>
  <c r="D57"/>
  <c r="E57"/>
  <c r="G57"/>
  <c r="H57"/>
  <c r="I57"/>
  <c r="K57"/>
  <c r="L57"/>
  <c r="M57"/>
  <c r="O57"/>
  <c r="P57"/>
  <c r="Q57"/>
  <c r="C58"/>
  <c r="D58"/>
  <c r="E58"/>
  <c r="G58"/>
  <c r="H58"/>
  <c r="I58"/>
  <c r="K58"/>
  <c r="L58"/>
  <c r="M58"/>
  <c r="O58"/>
  <c r="P58"/>
  <c r="Q58"/>
  <c r="C59"/>
  <c r="D59"/>
  <c r="E59"/>
  <c r="G59"/>
  <c r="H59"/>
  <c r="I59"/>
  <c r="K59"/>
  <c r="L59"/>
  <c r="M59"/>
  <c r="O59"/>
  <c r="P59"/>
  <c r="Q59"/>
  <c r="C60"/>
  <c r="D60"/>
  <c r="E60"/>
  <c r="G60"/>
  <c r="H60"/>
  <c r="I60"/>
  <c r="K60"/>
  <c r="L60"/>
  <c r="M60"/>
  <c r="O60"/>
  <c r="P60"/>
  <c r="Q60"/>
  <c r="C61"/>
  <c r="D61"/>
  <c r="E61"/>
  <c r="G61"/>
  <c r="H61"/>
  <c r="I61"/>
  <c r="K61"/>
  <c r="L61"/>
  <c r="M61"/>
  <c r="O61"/>
  <c r="P61"/>
  <c r="Q61"/>
  <c r="C62"/>
  <c r="D62"/>
  <c r="E62"/>
  <c r="G62"/>
  <c r="H62"/>
  <c r="I62"/>
  <c r="K62"/>
  <c r="L62"/>
  <c r="M62"/>
  <c r="O62"/>
  <c r="P62"/>
  <c r="Q62"/>
  <c r="C63"/>
  <c r="D63"/>
  <c r="E63"/>
  <c r="G63"/>
  <c r="H63"/>
  <c r="I63"/>
  <c r="K63"/>
  <c r="L63"/>
  <c r="M63"/>
  <c r="O63"/>
  <c r="P63"/>
  <c r="Q63"/>
  <c r="C64"/>
  <c r="D64"/>
  <c r="E64"/>
  <c r="G64"/>
  <c r="H64"/>
  <c r="I64"/>
  <c r="K64"/>
  <c r="L64"/>
  <c r="M64"/>
  <c r="O64"/>
  <c r="P64"/>
  <c r="Q64"/>
  <c r="C65"/>
  <c r="D65"/>
  <c r="E65"/>
  <c r="G65"/>
  <c r="H65"/>
  <c r="I65"/>
  <c r="K65"/>
  <c r="L65"/>
  <c r="M65"/>
  <c r="O65"/>
  <c r="P65"/>
  <c r="Q65"/>
  <c r="C66"/>
  <c r="D66"/>
  <c r="E66"/>
  <c r="G66"/>
  <c r="H66"/>
  <c r="I66"/>
  <c r="K66"/>
  <c r="L66"/>
  <c r="M66"/>
  <c r="O66"/>
  <c r="P66"/>
  <c r="Q66"/>
  <c r="C67"/>
  <c r="D67"/>
  <c r="E67"/>
  <c r="G67"/>
  <c r="H67"/>
  <c r="I67"/>
  <c r="K67"/>
  <c r="L67"/>
  <c r="M67"/>
  <c r="O67"/>
  <c r="P67"/>
  <c r="Q67"/>
  <c r="C68"/>
  <c r="D68"/>
  <c r="E68"/>
  <c r="G68"/>
  <c r="H68"/>
  <c r="I68"/>
  <c r="K68"/>
  <c r="L68"/>
  <c r="M68"/>
  <c r="O68"/>
  <c r="P68"/>
  <c r="Q68"/>
  <c r="C69"/>
  <c r="D69"/>
  <c r="E69"/>
  <c r="G69"/>
  <c r="H69"/>
  <c r="I69"/>
  <c r="K69"/>
  <c r="L69"/>
  <c r="M69"/>
  <c r="O69"/>
  <c r="P69"/>
  <c r="Q69"/>
  <c r="C70"/>
  <c r="D70"/>
  <c r="E70"/>
  <c r="G70"/>
  <c r="H70"/>
  <c r="I70"/>
  <c r="K70"/>
  <c r="L70"/>
  <c r="M70"/>
  <c r="O70"/>
  <c r="P70"/>
  <c r="Q70"/>
  <c r="C71"/>
  <c r="D71"/>
  <c r="E71"/>
  <c r="G71"/>
  <c r="H71"/>
  <c r="I71"/>
  <c r="K71"/>
  <c r="L71"/>
  <c r="M71"/>
  <c r="O71"/>
  <c r="P71"/>
  <c r="Q71"/>
  <c r="C72"/>
  <c r="D72"/>
  <c r="E72"/>
  <c r="G72"/>
  <c r="H72"/>
  <c r="I72"/>
  <c r="K72"/>
  <c r="L72"/>
  <c r="M72"/>
  <c r="O72"/>
  <c r="P72"/>
  <c r="Q72"/>
  <c r="C73"/>
  <c r="D73"/>
  <c r="E73"/>
  <c r="G73"/>
  <c r="H73"/>
  <c r="I73"/>
  <c r="K73"/>
  <c r="L73"/>
  <c r="M73"/>
  <c r="O73"/>
  <c r="P73"/>
  <c r="Q73"/>
  <c r="C74"/>
  <c r="D74"/>
  <c r="E74"/>
  <c r="G74"/>
  <c r="H74"/>
  <c r="I74"/>
  <c r="K74"/>
  <c r="L74"/>
  <c r="M74"/>
  <c r="O74"/>
  <c r="P74"/>
  <c r="Q74"/>
  <c r="C75"/>
  <c r="D75"/>
  <c r="E75"/>
  <c r="G75"/>
  <c r="H75"/>
  <c r="I75"/>
  <c r="K75"/>
  <c r="L75"/>
  <c r="M75"/>
  <c r="O75"/>
  <c r="P75"/>
  <c r="Q75"/>
  <c r="C76"/>
  <c r="D76"/>
  <c r="E76"/>
  <c r="G76"/>
  <c r="H76"/>
  <c r="I76"/>
  <c r="K76"/>
  <c r="L76"/>
  <c r="M76"/>
  <c r="O76"/>
  <c r="P76"/>
  <c r="Q76"/>
  <c r="C77"/>
  <c r="D77"/>
  <c r="E77"/>
  <c r="G77"/>
  <c r="H77"/>
  <c r="I77"/>
  <c r="K77"/>
  <c r="L77"/>
  <c r="M77"/>
  <c r="O77"/>
  <c r="P77"/>
  <c r="Q77"/>
  <c r="C78"/>
  <c r="D78"/>
  <c r="E78"/>
  <c r="G78"/>
  <c r="H78"/>
  <c r="I78"/>
  <c r="K78"/>
  <c r="L78"/>
  <c r="M78"/>
  <c r="O78"/>
  <c r="P78"/>
  <c r="Q78"/>
  <c r="C79"/>
  <c r="D79"/>
  <c r="E79"/>
  <c r="G79"/>
  <c r="H79"/>
  <c r="I79"/>
  <c r="K79"/>
  <c r="L79"/>
  <c r="M79"/>
  <c r="O79"/>
  <c r="P79"/>
  <c r="Q79"/>
  <c r="C80"/>
  <c r="D80"/>
  <c r="E80"/>
  <c r="G80"/>
  <c r="H80"/>
  <c r="I80"/>
  <c r="K80"/>
  <c r="L80"/>
  <c r="M80"/>
  <c r="O80"/>
  <c r="P80"/>
  <c r="Q80"/>
  <c r="C81"/>
  <c r="D81"/>
  <c r="E81"/>
  <c r="G81"/>
  <c r="H81"/>
  <c r="I81"/>
  <c r="K81"/>
  <c r="L81"/>
  <c r="M81"/>
  <c r="O81"/>
  <c r="P81"/>
  <c r="Q81"/>
  <c r="C82"/>
  <c r="D82"/>
  <c r="E82"/>
  <c r="G82"/>
  <c r="H82"/>
  <c r="I82"/>
  <c r="K82"/>
  <c r="L82"/>
  <c r="M82"/>
  <c r="O82"/>
  <c r="P82"/>
  <c r="Q82"/>
  <c r="C83"/>
  <c r="D83"/>
  <c r="E83"/>
  <c r="G83"/>
  <c r="H83"/>
  <c r="I83"/>
  <c r="K83"/>
  <c r="L83"/>
  <c r="M83"/>
  <c r="O83"/>
  <c r="P83"/>
  <c r="Q83"/>
  <c r="C84"/>
  <c r="D84"/>
  <c r="E84"/>
  <c r="G84"/>
  <c r="H84"/>
  <c r="I84"/>
  <c r="K84"/>
  <c r="L84"/>
  <c r="M84"/>
  <c r="O84"/>
  <c r="P84"/>
  <c r="Q84"/>
  <c r="C85"/>
  <c r="D85"/>
  <c r="E85"/>
  <c r="G85"/>
  <c r="H85"/>
  <c r="I85"/>
  <c r="K85"/>
  <c r="L85"/>
  <c r="M85"/>
  <c r="O85"/>
  <c r="P85"/>
  <c r="Q85"/>
  <c r="C86"/>
  <c r="D86"/>
  <c r="E86"/>
  <c r="G86"/>
  <c r="H86"/>
  <c r="I86"/>
  <c r="K86"/>
  <c r="L86"/>
  <c r="M86"/>
  <c r="O86"/>
  <c r="P86"/>
  <c r="Q86"/>
  <c r="C87"/>
  <c r="D87"/>
  <c r="E87"/>
  <c r="G87"/>
  <c r="H87"/>
  <c r="I87"/>
  <c r="K87"/>
  <c r="L87"/>
  <c r="M87"/>
  <c r="O87"/>
  <c r="P87"/>
  <c r="Q87"/>
  <c r="C88"/>
  <c r="D88"/>
  <c r="E88"/>
  <c r="G88"/>
  <c r="H88"/>
  <c r="I88"/>
  <c r="K88"/>
  <c r="L88"/>
  <c r="M88"/>
  <c r="O88"/>
  <c r="P88"/>
  <c r="Q88"/>
  <c r="C89"/>
  <c r="D89"/>
  <c r="E89"/>
  <c r="G89"/>
  <c r="H89"/>
  <c r="I89"/>
  <c r="K89"/>
  <c r="L89"/>
  <c r="M89"/>
  <c r="O89"/>
  <c r="P89"/>
  <c r="Q89"/>
  <c r="C90"/>
  <c r="D90"/>
  <c r="E90"/>
  <c r="G90"/>
  <c r="H90"/>
  <c r="I90"/>
  <c r="K90"/>
  <c r="L90"/>
  <c r="M90"/>
  <c r="O90"/>
  <c r="P90"/>
  <c r="Q90"/>
  <c r="C26"/>
  <c r="D26"/>
  <c r="E26"/>
  <c r="G26"/>
  <c r="H26"/>
  <c r="I26"/>
  <c r="K26"/>
  <c r="L26"/>
  <c r="M26"/>
  <c r="O26"/>
  <c r="P26"/>
  <c r="Q26"/>
  <c r="C27"/>
  <c r="D27"/>
  <c r="E27"/>
  <c r="G27"/>
  <c r="H27"/>
  <c r="I27"/>
  <c r="K27"/>
  <c r="L27"/>
  <c r="M27"/>
  <c r="O27"/>
  <c r="P27"/>
  <c r="Q27"/>
  <c r="C28"/>
  <c r="D28"/>
  <c r="E28"/>
  <c r="G28"/>
  <c r="H28"/>
  <c r="I28"/>
  <c r="K28"/>
  <c r="L28"/>
  <c r="M28"/>
  <c r="O28"/>
  <c r="P28"/>
  <c r="Q28"/>
  <c r="C29"/>
  <c r="D29"/>
  <c r="E29"/>
  <c r="G29"/>
  <c r="H29"/>
  <c r="I29"/>
  <c r="K29"/>
  <c r="L29"/>
  <c r="M29"/>
  <c r="O29"/>
  <c r="P29"/>
  <c r="Q29"/>
  <c r="C30"/>
  <c r="D30"/>
  <c r="E30"/>
  <c r="G30"/>
  <c r="H30"/>
  <c r="I30"/>
  <c r="K30"/>
  <c r="L30"/>
  <c r="M30"/>
  <c r="O30"/>
  <c r="P30"/>
  <c r="Q30"/>
  <c r="C31"/>
  <c r="D31"/>
  <c r="E31"/>
  <c r="G31"/>
  <c r="H31"/>
  <c r="I31"/>
  <c r="K31"/>
  <c r="L31"/>
  <c r="M31"/>
  <c r="O31"/>
  <c r="P31"/>
  <c r="Q31"/>
  <c r="C32"/>
  <c r="D32"/>
  <c r="E32"/>
  <c r="G32"/>
  <c r="H32"/>
  <c r="I32"/>
  <c r="K32"/>
  <c r="L32"/>
  <c r="M32"/>
  <c r="O32"/>
  <c r="P32"/>
  <c r="Q32"/>
  <c r="C33"/>
  <c r="D33"/>
  <c r="E33"/>
  <c r="G33"/>
  <c r="H33"/>
  <c r="I33"/>
  <c r="K33"/>
  <c r="L33"/>
  <c r="M33"/>
  <c r="O33"/>
  <c r="P33"/>
  <c r="Q33"/>
  <c r="C35"/>
  <c r="D35"/>
  <c r="E35"/>
  <c r="G35"/>
  <c r="H35"/>
  <c r="I35"/>
  <c r="K35"/>
  <c r="L35"/>
  <c r="M35"/>
  <c r="O35"/>
  <c r="P35"/>
  <c r="Q35"/>
  <c r="C36"/>
  <c r="D36"/>
  <c r="E36"/>
  <c r="G36"/>
  <c r="H36"/>
  <c r="I36"/>
  <c r="K36"/>
  <c r="L36"/>
  <c r="M36"/>
  <c r="O36"/>
  <c r="P36"/>
  <c r="Q36"/>
  <c r="C37"/>
  <c r="D37"/>
  <c r="E37"/>
  <c r="G37"/>
  <c r="H37"/>
  <c r="I37"/>
  <c r="K37"/>
  <c r="L37"/>
  <c r="M37"/>
  <c r="O37"/>
  <c r="P37"/>
  <c r="Q37"/>
  <c r="C38"/>
  <c r="D38"/>
  <c r="E38"/>
  <c r="G38"/>
  <c r="H38"/>
  <c r="I38"/>
  <c r="K38"/>
  <c r="L38"/>
  <c r="M38"/>
  <c r="O38"/>
  <c r="P38"/>
  <c r="Q38"/>
  <c r="C39"/>
  <c r="D39"/>
  <c r="E39"/>
  <c r="G39"/>
  <c r="H39"/>
  <c r="I39"/>
  <c r="K39"/>
  <c r="L39"/>
  <c r="M39"/>
  <c r="O39"/>
  <c r="P39"/>
  <c r="Q39"/>
  <c r="C40"/>
  <c r="D40"/>
  <c r="E40"/>
  <c r="G40"/>
  <c r="H40"/>
  <c r="I40"/>
  <c r="K40"/>
  <c r="L40"/>
  <c r="M40"/>
  <c r="O40"/>
  <c r="P40"/>
  <c r="Q40"/>
  <c r="C41"/>
  <c r="D41"/>
  <c r="E41"/>
  <c r="G41"/>
  <c r="H41"/>
  <c r="I41"/>
  <c r="K41"/>
  <c r="L41"/>
  <c r="M41"/>
  <c r="O41"/>
  <c r="P41"/>
  <c r="Q41"/>
  <c r="C42"/>
  <c r="D42"/>
  <c r="E42"/>
  <c r="G42"/>
  <c r="H42"/>
  <c r="I42"/>
  <c r="K42"/>
  <c r="L42"/>
  <c r="M42"/>
  <c r="O42"/>
  <c r="P42"/>
  <c r="Q42"/>
  <c r="C43"/>
  <c r="D43"/>
  <c r="E43"/>
  <c r="G43"/>
  <c r="H43"/>
  <c r="I43"/>
  <c r="K43"/>
  <c r="L43"/>
  <c r="M43"/>
  <c r="O43"/>
  <c r="P43"/>
  <c r="Q43"/>
  <c r="C44"/>
  <c r="D44"/>
  <c r="E44"/>
  <c r="G44"/>
  <c r="H44"/>
  <c r="I44"/>
  <c r="K44"/>
  <c r="L44"/>
  <c r="M44"/>
  <c r="O44"/>
  <c r="P44"/>
  <c r="Q44"/>
  <c r="C45"/>
  <c r="D45"/>
  <c r="E45"/>
  <c r="G45"/>
  <c r="H45"/>
  <c r="I45"/>
  <c r="K45"/>
  <c r="L45"/>
  <c r="M45"/>
  <c r="O45"/>
  <c r="P45"/>
  <c r="Q45"/>
  <c r="D19"/>
  <c r="E19"/>
  <c r="G19"/>
  <c r="H19"/>
  <c r="I19"/>
  <c r="K19"/>
  <c r="L19"/>
  <c r="M19"/>
  <c r="O19"/>
  <c r="P19"/>
  <c r="Q19"/>
  <c r="D20"/>
  <c r="E20"/>
  <c r="G20"/>
  <c r="H20"/>
  <c r="I20"/>
  <c r="K20"/>
  <c r="L20"/>
  <c r="M20"/>
  <c r="O20"/>
  <c r="P20"/>
  <c r="Q20"/>
  <c r="D21"/>
  <c r="E21"/>
  <c r="G21"/>
  <c r="H21"/>
  <c r="I21"/>
  <c r="K21"/>
  <c r="L21"/>
  <c r="M21"/>
  <c r="O21"/>
  <c r="P21"/>
  <c r="Q21"/>
  <c r="D22"/>
  <c r="E22"/>
  <c r="G22"/>
  <c r="H22"/>
  <c r="I22"/>
  <c r="K22"/>
  <c r="L22"/>
  <c r="M22"/>
  <c r="O22"/>
  <c r="P22"/>
  <c r="Q22"/>
  <c r="D23"/>
  <c r="E23"/>
  <c r="G23"/>
  <c r="H23"/>
  <c r="I23"/>
  <c r="K23"/>
  <c r="L23"/>
  <c r="M23"/>
  <c r="O23"/>
  <c r="P23"/>
  <c r="Q23"/>
  <c r="D24"/>
  <c r="E24"/>
  <c r="G24"/>
  <c r="H24"/>
  <c r="I24"/>
  <c r="K24"/>
  <c r="L24"/>
  <c r="M24"/>
  <c r="O24"/>
  <c r="P24"/>
  <c r="Q24"/>
  <c r="C20"/>
  <c r="C21"/>
  <c r="C22"/>
  <c r="C23"/>
  <c r="C24"/>
  <c r="C19"/>
  <c r="D101" i="1"/>
  <c r="E101"/>
  <c r="G101"/>
  <c r="H101"/>
  <c r="I101"/>
  <c r="K101"/>
  <c r="L101"/>
  <c r="M101"/>
  <c r="O101"/>
  <c r="P101"/>
  <c r="Q101"/>
  <c r="C101"/>
  <c r="C100"/>
  <c r="D99"/>
  <c r="E99"/>
  <c r="G99"/>
  <c r="H99"/>
  <c r="I99"/>
  <c r="K99"/>
  <c r="L99"/>
  <c r="M99"/>
  <c r="O99"/>
  <c r="P99"/>
  <c r="Q99"/>
  <c r="C99"/>
  <c r="S19" i="2" l="1"/>
  <c r="S23"/>
  <c r="S21"/>
  <c r="T30"/>
  <c r="T45"/>
  <c r="T44"/>
  <c r="T43"/>
  <c r="T42"/>
  <c r="T41"/>
  <c r="T40"/>
  <c r="T39"/>
  <c r="T37"/>
  <c r="T36"/>
  <c r="T24"/>
  <c r="U21"/>
  <c r="U19"/>
  <c r="T33"/>
  <c r="T32"/>
  <c r="T38"/>
  <c r="T35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U45"/>
  <c r="S45"/>
  <c r="U44"/>
  <c r="S44"/>
  <c r="U43"/>
  <c r="S43"/>
  <c r="U42"/>
  <c r="S42"/>
  <c r="U41"/>
  <c r="S41"/>
  <c r="U40"/>
  <c r="S40"/>
  <c r="U39"/>
  <c r="S39"/>
  <c r="U38"/>
  <c r="S38"/>
  <c r="U37"/>
  <c r="S37"/>
  <c r="U36"/>
  <c r="S36"/>
  <c r="U35"/>
  <c r="S35"/>
  <c r="U90"/>
  <c r="S90"/>
  <c r="U89"/>
  <c r="S89"/>
  <c r="U88"/>
  <c r="S88"/>
  <c r="U87"/>
  <c r="S87"/>
  <c r="U86"/>
  <c r="S86"/>
  <c r="U85"/>
  <c r="S85"/>
  <c r="U84"/>
  <c r="S84"/>
  <c r="U83"/>
  <c r="S83"/>
  <c r="U82"/>
  <c r="S82"/>
  <c r="U81"/>
  <c r="S81"/>
  <c r="U80"/>
  <c r="S80"/>
  <c r="U79"/>
  <c r="S79"/>
  <c r="U78"/>
  <c r="S78"/>
  <c r="U77"/>
  <c r="S77"/>
  <c r="U76"/>
  <c r="S76"/>
  <c r="U75"/>
  <c r="S75"/>
  <c r="U74"/>
  <c r="S74"/>
  <c r="U73"/>
  <c r="S73"/>
  <c r="U72"/>
  <c r="S72"/>
  <c r="U71"/>
  <c r="S71"/>
  <c r="U70"/>
  <c r="S70"/>
  <c r="U69"/>
  <c r="S69"/>
  <c r="U68"/>
  <c r="S68"/>
  <c r="U67"/>
  <c r="S67"/>
  <c r="U66"/>
  <c r="S66"/>
  <c r="U65"/>
  <c r="S65"/>
  <c r="U64"/>
  <c r="S64"/>
  <c r="U63"/>
  <c r="S63"/>
  <c r="U62"/>
  <c r="S62"/>
  <c r="U61"/>
  <c r="S61"/>
  <c r="U60"/>
  <c r="S60"/>
  <c r="U59"/>
  <c r="S59"/>
  <c r="U58"/>
  <c r="S58"/>
  <c r="U57"/>
  <c r="S57"/>
  <c r="U56"/>
  <c r="S56"/>
  <c r="U55"/>
  <c r="S55"/>
  <c r="U54"/>
  <c r="S54"/>
  <c r="U53"/>
  <c r="S53"/>
  <c r="U52"/>
  <c r="S52"/>
  <c r="U51"/>
  <c r="S51"/>
  <c r="U50"/>
  <c r="S50"/>
  <c r="U49"/>
  <c r="S49"/>
  <c r="U48"/>
  <c r="S48"/>
  <c r="U47"/>
  <c r="S47"/>
  <c r="U46"/>
  <c r="S46"/>
  <c r="U23"/>
  <c r="T22"/>
  <c r="T20"/>
  <c r="T31"/>
  <c r="T29"/>
  <c r="T28"/>
  <c r="T27"/>
  <c r="T26"/>
  <c r="T97"/>
  <c r="T96"/>
  <c r="T95"/>
  <c r="T94"/>
  <c r="T93"/>
  <c r="T92"/>
  <c r="S24"/>
  <c r="S22"/>
  <c r="S20"/>
  <c r="U24"/>
  <c r="T23"/>
  <c r="U22"/>
  <c r="T21"/>
  <c r="U20"/>
  <c r="T19"/>
  <c r="U33"/>
  <c r="S33"/>
  <c r="U32"/>
  <c r="S32"/>
  <c r="U31"/>
  <c r="S31"/>
  <c r="U30"/>
  <c r="S30"/>
  <c r="U29"/>
  <c r="S29"/>
  <c r="U28"/>
  <c r="S28"/>
  <c r="U27"/>
  <c r="S27"/>
  <c r="U26"/>
  <c r="S26"/>
  <c r="U97"/>
  <c r="S97"/>
  <c r="U96"/>
  <c r="S96"/>
  <c r="U95"/>
  <c r="S95"/>
  <c r="U94"/>
  <c r="S94"/>
  <c r="U93"/>
  <c r="S93"/>
  <c r="U92"/>
  <c r="S92"/>
</calcChain>
</file>

<file path=xl/sharedStrings.xml><?xml version="1.0" encoding="utf-8"?>
<sst xmlns="http://schemas.openxmlformats.org/spreadsheetml/2006/main" count="751" uniqueCount="185">
  <si>
    <t>; File generated at 10/5/2011 03:44:50 PM</t>
  </si>
  <si>
    <t>; File generated by nCounterMtxCollector 2.0.0.2</t>
  </si>
  <si>
    <t>; Report type 0: RCC summary</t>
  </si>
  <si>
    <t>SampleID</t>
  </si>
  <si>
    <t>Owner</t>
  </si>
  <si>
    <t>Date</t>
  </si>
  <si>
    <t>CartridgeID</t>
  </si>
  <si>
    <t>Oyster 3</t>
  </si>
  <si>
    <t>GeneRLF</t>
  </si>
  <si>
    <t>OysterM2_C975_INT</t>
  </si>
  <si>
    <t>LaneID</t>
  </si>
  <si>
    <t>FovCount</t>
  </si>
  <si>
    <t>Registered</t>
  </si>
  <si>
    <t>FovScanned</t>
  </si>
  <si>
    <t>PctReg</t>
  </si>
  <si>
    <t>Scanner</t>
  </si>
  <si>
    <t>KB0006</t>
  </si>
  <si>
    <t>SpotDensity</t>
  </si>
  <si>
    <t>GRYBRG</t>
  </si>
  <si>
    <t>POS_A(128)</t>
  </si>
  <si>
    <t>YBRGRB</t>
  </si>
  <si>
    <t>POS_B(32)</t>
  </si>
  <si>
    <t>BYBGYB</t>
  </si>
  <si>
    <t>POS_C(8)</t>
  </si>
  <si>
    <t>RGBYGB</t>
  </si>
  <si>
    <t>POS_D(2)</t>
  </si>
  <si>
    <t>YGBGRY</t>
  </si>
  <si>
    <t>POS_E(0.5)</t>
  </si>
  <si>
    <t>GRYRGB</t>
  </si>
  <si>
    <t>POS_F(0.125)</t>
  </si>
  <si>
    <t>GBRYGY</t>
  </si>
  <si>
    <t>NEG_A(0)</t>
  </si>
  <si>
    <t>YRGBYR</t>
  </si>
  <si>
    <t>NEG_B(0)</t>
  </si>
  <si>
    <t>BRYRBR</t>
  </si>
  <si>
    <t>NEG_C(0)</t>
  </si>
  <si>
    <t>BYGBYG</t>
  </si>
  <si>
    <t>NEG_D(0)</t>
  </si>
  <si>
    <t>GBRBYG</t>
  </si>
  <si>
    <t>NEG_E(0)</t>
  </si>
  <si>
    <t>YBRYBR</t>
  </si>
  <si>
    <t>NEG_F(0)</t>
  </si>
  <si>
    <t>RYGYBY</t>
  </si>
  <si>
    <t>NEG_G(0)</t>
  </si>
  <si>
    <t>RYGRGR</t>
  </si>
  <si>
    <t>NEG_H(0)</t>
  </si>
  <si>
    <t>BGRYGR</t>
  </si>
  <si>
    <t>bindspike1.1</t>
  </si>
  <si>
    <t>YRBRBY</t>
  </si>
  <si>
    <t>bindspike2.1</t>
  </si>
  <si>
    <t>RBYBYB</t>
  </si>
  <si>
    <t>bindspike3.1</t>
  </si>
  <si>
    <t>BRYBGY</t>
  </si>
  <si>
    <t>purespike1.1</t>
  </si>
  <si>
    <t>YGBYBG</t>
  </si>
  <si>
    <t>purespike2.1</t>
  </si>
  <si>
    <t>GBRGYB</t>
  </si>
  <si>
    <t>purespike3.1</t>
  </si>
  <si>
    <t>RBGBGB</t>
  </si>
  <si>
    <t>AJ512213_743</t>
  </si>
  <si>
    <t>BGBRBR</t>
  </si>
  <si>
    <t>AJ543432_200</t>
  </si>
  <si>
    <t>BGBRGB</t>
  </si>
  <si>
    <t>AJ543432_4598</t>
  </si>
  <si>
    <t>BRYRBY</t>
  </si>
  <si>
    <t>AJ543432_5207</t>
  </si>
  <si>
    <t>YGYRYG</t>
  </si>
  <si>
    <t>AJ565452_p_cg_6_55</t>
  </si>
  <si>
    <t>GYGBYR</t>
  </si>
  <si>
    <t>AJ565748_p_cg_6_56</t>
  </si>
  <si>
    <t>RBYGRY</t>
  </si>
  <si>
    <t>AJ971240_p_cg_6_616</t>
  </si>
  <si>
    <t>GBRYGB</t>
  </si>
  <si>
    <t>AM853797_p_cg_6_463</t>
  </si>
  <si>
    <t>YBRGYR</t>
  </si>
  <si>
    <t>AM855415_p_cg_6_704</t>
  </si>
  <si>
    <t>RYRBRB</t>
  </si>
  <si>
    <t>AM856127_p_cg_6_589</t>
  </si>
  <si>
    <t>RYBRYR</t>
  </si>
  <si>
    <t>AM857854_p_cg_6_74</t>
  </si>
  <si>
    <t>RYGRYB</t>
  </si>
  <si>
    <t>AM859411_p_cg_6_74</t>
  </si>
  <si>
    <t>GRYBYG</t>
  </si>
  <si>
    <t>AM862998_p_cg_6_207</t>
  </si>
  <si>
    <t>YBYRGY</t>
  </si>
  <si>
    <t>AM864646_p_cg_6_192</t>
  </si>
  <si>
    <t>RGBYRB</t>
  </si>
  <si>
    <t>AM866665_p_cg_6_214</t>
  </si>
  <si>
    <t>BGBYBY</t>
  </si>
  <si>
    <t>AM905317_5890</t>
  </si>
  <si>
    <t>BYRYGB</t>
  </si>
  <si>
    <t>AM905317_715</t>
  </si>
  <si>
    <t>BGYBYG</t>
  </si>
  <si>
    <t>AY713399_p_cg_6_400</t>
  </si>
  <si>
    <t>YGRBGR</t>
  </si>
  <si>
    <t>BQ426644_p_cg_6_674</t>
  </si>
  <si>
    <t>YRGBYB</t>
  </si>
  <si>
    <t>CU682098_p_cg_6_206</t>
  </si>
  <si>
    <t>BRYRYR</t>
  </si>
  <si>
    <t>CU984433_p_cg_6_533</t>
  </si>
  <si>
    <t>BYGYGR</t>
  </si>
  <si>
    <t>CU986348_p_cg_6_530</t>
  </si>
  <si>
    <t>YRGYRG</t>
  </si>
  <si>
    <t>CU986550_p_cg_6_18</t>
  </si>
  <si>
    <t>YBYBYB</t>
  </si>
  <si>
    <t>CU987656_p_cg_6_190</t>
  </si>
  <si>
    <t>RGRYGB</t>
  </si>
  <si>
    <t>CU987661_p_cg_6_619</t>
  </si>
  <si>
    <t>GRBYBY</t>
  </si>
  <si>
    <t>CU988599_p_cg_6_32</t>
  </si>
  <si>
    <t>RBYGBR</t>
  </si>
  <si>
    <t>CU989939_p_cg_6_133</t>
  </si>
  <si>
    <t>BYBYRB</t>
  </si>
  <si>
    <t>CU991755_p_cg_6_420</t>
  </si>
  <si>
    <t>YBGRBG</t>
  </si>
  <si>
    <t>CU993735_p_cg_6_189</t>
  </si>
  <si>
    <t>RYBRBY</t>
  </si>
  <si>
    <t>EE677744_p_cg_6_69</t>
  </si>
  <si>
    <t>RBRBYG</t>
  </si>
  <si>
    <t>ES789480_p_cg_6_411</t>
  </si>
  <si>
    <t>BGRGBR</t>
  </si>
  <si>
    <t>EU342886_1129</t>
  </si>
  <si>
    <t>BRGBRG</t>
  </si>
  <si>
    <t>EU342886_3306</t>
  </si>
  <si>
    <t>GBGYGR</t>
  </si>
  <si>
    <t>EW777519_206</t>
  </si>
  <si>
    <t>BYBYRY</t>
  </si>
  <si>
    <t>EW777722_272</t>
  </si>
  <si>
    <t>BYRYBR</t>
  </si>
  <si>
    <t>EW778340_662</t>
  </si>
  <si>
    <t>BRBRYB</t>
  </si>
  <si>
    <t>EW778934_p_cg_6_225</t>
  </si>
  <si>
    <t>BGRGBY</t>
  </si>
  <si>
    <t>EW779105_89</t>
  </si>
  <si>
    <t>BRBGRG</t>
  </si>
  <si>
    <t>EW779217_435</t>
  </si>
  <si>
    <t>GRBRGY</t>
  </si>
  <si>
    <t>EW779247_392</t>
  </si>
  <si>
    <t>GYBGBG</t>
  </si>
  <si>
    <t>EW779551_p_cg_6_124</t>
  </si>
  <si>
    <t>GBYBRB</t>
  </si>
  <si>
    <t>EW779551_p_cg_6_551</t>
  </si>
  <si>
    <t>GYRBYG</t>
  </si>
  <si>
    <t>FP000509_p_cg_6_270</t>
  </si>
  <si>
    <t>RGRYGR</t>
  </si>
  <si>
    <t>FP001424_p_cg_6_111</t>
  </si>
  <si>
    <t>YGBGRG</t>
  </si>
  <si>
    <t>FP008556_p_cg_6_5</t>
  </si>
  <si>
    <t>YGRBRY</t>
  </si>
  <si>
    <t>FP091107_p_cg_6_315</t>
  </si>
  <si>
    <t>GBRYGR</t>
  </si>
  <si>
    <t>GU207410_170500</t>
  </si>
  <si>
    <t>GBGYRB</t>
  </si>
  <si>
    <t>GU207411_26930</t>
  </si>
  <si>
    <t>GYBGRY</t>
  </si>
  <si>
    <t>GU207412_40763</t>
  </si>
  <si>
    <t>GYGBGB</t>
  </si>
  <si>
    <t>GU207412_41560</t>
  </si>
  <si>
    <t>GRYBGY</t>
  </si>
  <si>
    <t>GU207412_50441</t>
  </si>
  <si>
    <t>YBGRGY</t>
  </si>
  <si>
    <t>GU207415_8453</t>
  </si>
  <si>
    <t>YBYRGR</t>
  </si>
  <si>
    <t>GU207430_132704</t>
  </si>
  <si>
    <t>YGYRYR</t>
  </si>
  <si>
    <t>GU207456_52397</t>
  </si>
  <si>
    <t>YBRGBG</t>
  </si>
  <si>
    <t>GU207459_125</t>
  </si>
  <si>
    <t>YRYGBR</t>
  </si>
  <si>
    <t>GU324325_133982</t>
  </si>
  <si>
    <t xml:space="preserve">A </t>
  </si>
  <si>
    <t>C</t>
  </si>
  <si>
    <t>F</t>
  </si>
  <si>
    <t>H</t>
  </si>
  <si>
    <t>Digest</t>
  </si>
  <si>
    <t>RLH</t>
  </si>
  <si>
    <t>ALUI + HPAII</t>
  </si>
  <si>
    <t>ALUI + MSPI</t>
  </si>
  <si>
    <t>ALUI only</t>
  </si>
  <si>
    <t>SUM POSITIVE CONTROLS</t>
  </si>
  <si>
    <t>AVERAGE</t>
  </si>
  <si>
    <t>Normalization Factor:</t>
  </si>
  <si>
    <t>Replicate Average</t>
  </si>
  <si>
    <t>% Methylated</t>
  </si>
  <si>
    <t>Subtracted MSPI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</si>
</sst>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1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16" fillId="33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36" borderId="0" xfId="0" applyFont="1" applyFill="1" applyBorder="1" applyAlignment="1">
      <alignment horizontal="center"/>
    </xf>
    <xf numFmtId="0" fontId="16" fillId="37" borderId="0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8" fillId="35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38" borderId="0" xfId="0" applyFont="1" applyFill="1" applyBorder="1" applyAlignment="1">
      <alignment horizontal="center"/>
    </xf>
    <xf numFmtId="0" fontId="19" fillId="0" borderId="0" xfId="0" applyFont="1" applyBorder="1"/>
    <xf numFmtId="0" fontId="18" fillId="39" borderId="0" xfId="0" applyFont="1" applyFill="1" applyBorder="1" applyAlignment="1">
      <alignment horizontal="center"/>
    </xf>
    <xf numFmtId="0" fontId="18" fillId="34" borderId="0" xfId="0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Fill="1" applyBorder="1"/>
    <xf numFmtId="0" fontId="20" fillId="0" borderId="0" xfId="0" applyFont="1"/>
    <xf numFmtId="0" fontId="16" fillId="0" borderId="0" xfId="0" applyFont="1" applyFill="1" applyBorder="1"/>
    <xf numFmtId="0" fontId="2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6" fillId="37" borderId="14" xfId="0" applyFont="1" applyFill="1" applyBorder="1" applyAlignment="1">
      <alignment horizontal="center"/>
    </xf>
    <xf numFmtId="0" fontId="16" fillId="36" borderId="15" xfId="0" applyFont="1" applyFill="1" applyBorder="1" applyAlignment="1">
      <alignment horizontal="center"/>
    </xf>
    <xf numFmtId="0" fontId="16" fillId="0" borderId="14" xfId="0" applyFont="1" applyBorder="1"/>
    <xf numFmtId="0" fontId="16" fillId="0" borderId="0" xfId="0" applyFont="1" applyBorder="1"/>
    <xf numFmtId="0" fontId="16" fillId="0" borderId="15" xfId="0" applyFont="1" applyBorder="1"/>
    <xf numFmtId="1" fontId="16" fillId="0" borderId="14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1" fontId="16" fillId="0" borderId="16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16" fillId="0" borderId="17" xfId="0" applyNumberFormat="1" applyFont="1" applyBorder="1" applyAlignment="1">
      <alignment horizontal="center"/>
    </xf>
    <xf numFmtId="0" fontId="16" fillId="42" borderId="14" xfId="0" applyFont="1" applyFill="1" applyBorder="1"/>
    <xf numFmtId="0" fontId="16" fillId="42" borderId="0" xfId="0" applyFont="1" applyFill="1" applyBorder="1"/>
    <xf numFmtId="0" fontId="16" fillId="42" borderId="15" xfId="0" applyFont="1" applyFill="1" applyBorder="1"/>
    <xf numFmtId="0" fontId="16" fillId="42" borderId="14" xfId="0" applyFont="1" applyFill="1" applyBorder="1" applyAlignment="1">
      <alignment horizontal="left"/>
    </xf>
    <xf numFmtId="0" fontId="16" fillId="42" borderId="0" xfId="0" applyFont="1" applyFill="1" applyBorder="1" applyAlignment="1">
      <alignment horizontal="left"/>
    </xf>
    <xf numFmtId="0" fontId="16" fillId="42" borderId="15" xfId="0" applyFont="1" applyFill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165" fontId="16" fillId="43" borderId="0" xfId="0" applyNumberFormat="1" applyFont="1" applyFill="1" applyAlignment="1">
      <alignment horizontal="center"/>
    </xf>
    <xf numFmtId="165" fontId="22" fillId="0" borderId="0" xfId="0" applyNumberFormat="1" applyFont="1" applyFill="1" applyAlignment="1">
      <alignment horizontal="center"/>
    </xf>
    <xf numFmtId="0" fontId="16" fillId="37" borderId="0" xfId="0" applyFont="1" applyFill="1" applyBorder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16" fillId="36" borderId="0" xfId="0" applyFont="1" applyFill="1" applyBorder="1" applyAlignment="1">
      <alignment horizontal="center"/>
    </xf>
    <xf numFmtId="165" fontId="23" fillId="0" borderId="0" xfId="0" applyNumberFormat="1" applyFont="1" applyFill="1" applyAlignment="1">
      <alignment horizontal="center"/>
    </xf>
    <xf numFmtId="0" fontId="24" fillId="0" borderId="0" xfId="0" applyFont="1" applyFill="1"/>
    <xf numFmtId="0" fontId="0" fillId="0" borderId="0" xfId="0" applyFill="1"/>
    <xf numFmtId="0" fontId="16" fillId="0" borderId="0" xfId="0" applyFont="1" applyFill="1" applyBorder="1" applyAlignment="1"/>
    <xf numFmtId="165" fontId="0" fillId="0" borderId="0" xfId="0" applyNumberFormat="1" applyAlignment="1">
      <alignment horizontal="center"/>
    </xf>
    <xf numFmtId="0" fontId="0" fillId="0" borderId="14" xfId="0" applyFill="1" applyBorder="1"/>
    <xf numFmtId="1" fontId="0" fillId="0" borderId="1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5" fontId="0" fillId="0" borderId="15" xfId="0" applyNumberFormat="1" applyFill="1" applyBorder="1" applyAlignment="1">
      <alignment horizontal="center"/>
    </xf>
    <xf numFmtId="165" fontId="26" fillId="43" borderId="15" xfId="0" applyNumberFormat="1" applyFont="1" applyFill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24" fillId="0" borderId="15" xfId="0" applyNumberFormat="1" applyFont="1" applyBorder="1" applyAlignment="1">
      <alignment horizontal="center"/>
    </xf>
    <xf numFmtId="165" fontId="16" fillId="43" borderId="15" xfId="0" applyNumberFormat="1" applyFont="1" applyFill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24" fillId="0" borderId="17" xfId="0" applyNumberFormat="1" applyFont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165" fontId="21" fillId="0" borderId="15" xfId="0" applyNumberFormat="1" applyFont="1" applyFill="1" applyBorder="1" applyAlignment="1">
      <alignment horizontal="center" vertical="center" wrapText="1"/>
    </xf>
    <xf numFmtId="165" fontId="23" fillId="0" borderId="15" xfId="0" applyNumberFormat="1" applyFont="1" applyFill="1" applyBorder="1" applyAlignment="1">
      <alignment horizontal="center"/>
    </xf>
    <xf numFmtId="0" fontId="18" fillId="41" borderId="11" xfId="0" applyFont="1" applyFill="1" applyBorder="1" applyAlignment="1">
      <alignment horizontal="center"/>
    </xf>
    <xf numFmtId="0" fontId="18" fillId="41" borderId="12" xfId="0" applyFont="1" applyFill="1" applyBorder="1" applyAlignment="1">
      <alignment horizontal="center"/>
    </xf>
    <xf numFmtId="0" fontId="18" fillId="41" borderId="13" xfId="0" applyFont="1" applyFill="1" applyBorder="1" applyAlignment="1">
      <alignment horizontal="center"/>
    </xf>
    <xf numFmtId="0" fontId="18" fillId="41" borderId="0" xfId="0" applyFont="1" applyFill="1" applyBorder="1" applyAlignment="1">
      <alignment horizontal="center"/>
    </xf>
    <xf numFmtId="0" fontId="18" fillId="40" borderId="0" xfId="0" applyFont="1" applyFill="1" applyBorder="1" applyAlignment="1">
      <alignment horizontal="center"/>
    </xf>
    <xf numFmtId="165" fontId="21" fillId="43" borderId="0" xfId="0" applyNumberFormat="1" applyFont="1" applyFill="1" applyBorder="1" applyAlignment="1">
      <alignment horizontal="center" vertical="center" wrapText="1"/>
    </xf>
    <xf numFmtId="0" fontId="16" fillId="37" borderId="0" xfId="0" applyFont="1" applyFill="1" applyBorder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16" fillId="36" borderId="0" xfId="0" applyFont="1" applyFill="1" applyBorder="1" applyAlignment="1">
      <alignment horizontal="center"/>
    </xf>
    <xf numFmtId="165" fontId="21" fillId="43" borderId="13" xfId="0" applyNumberFormat="1" applyFont="1" applyFill="1" applyBorder="1" applyAlignment="1">
      <alignment horizontal="center" vertical="center" wrapText="1"/>
    </xf>
    <xf numFmtId="165" fontId="21" fillId="43" borderId="15" xfId="0" applyNumberFormat="1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/>
    </xf>
    <xf numFmtId="0" fontId="25" fillId="34" borderId="12" xfId="0" applyFont="1" applyFill="1" applyBorder="1" applyAlignment="1">
      <alignment horizontal="center"/>
    </xf>
    <xf numFmtId="0" fontId="25" fillId="34" borderId="14" xfId="0" applyFont="1" applyFill="1" applyBorder="1" applyAlignment="1">
      <alignment horizontal="center"/>
    </xf>
    <xf numFmtId="0" fontId="25" fillId="34" borderId="0" xfId="0" applyFont="1" applyFill="1" applyBorder="1" applyAlignment="1">
      <alignment horizontal="center"/>
    </xf>
    <xf numFmtId="0" fontId="18" fillId="40" borderId="12" xfId="0" applyFont="1" applyFill="1" applyBorder="1" applyAlignment="1">
      <alignment horizontal="center"/>
    </xf>
    <xf numFmtId="0" fontId="25" fillId="35" borderId="11" xfId="0" applyFont="1" applyFill="1" applyBorder="1" applyAlignment="1">
      <alignment horizontal="center"/>
    </xf>
    <xf numFmtId="0" fontId="25" fillId="35" borderId="12" xfId="0" applyFont="1" applyFill="1" applyBorder="1" applyAlignment="1">
      <alignment horizontal="center"/>
    </xf>
    <xf numFmtId="0" fontId="25" fillId="35" borderId="14" xfId="0" applyFont="1" applyFill="1" applyBorder="1" applyAlignment="1">
      <alignment horizontal="center"/>
    </xf>
    <xf numFmtId="0" fontId="25" fillId="35" borderId="0" xfId="0" applyFont="1" applyFill="1" applyBorder="1" applyAlignment="1">
      <alignment horizontal="center"/>
    </xf>
    <xf numFmtId="0" fontId="25" fillId="38" borderId="11" xfId="0" applyFont="1" applyFill="1" applyBorder="1" applyAlignment="1">
      <alignment horizontal="center"/>
    </xf>
    <xf numFmtId="0" fontId="25" fillId="38" borderId="12" xfId="0" applyFont="1" applyFill="1" applyBorder="1" applyAlignment="1">
      <alignment horizontal="center"/>
    </xf>
    <xf numFmtId="0" fontId="25" fillId="38" borderId="14" xfId="0" applyFont="1" applyFill="1" applyBorder="1" applyAlignment="1">
      <alignment horizontal="center"/>
    </xf>
    <xf numFmtId="0" fontId="25" fillId="38" borderId="0" xfId="0" applyFont="1" applyFill="1" applyBorder="1" applyAlignment="1">
      <alignment horizontal="center"/>
    </xf>
    <xf numFmtId="0" fontId="25" fillId="39" borderId="11" xfId="0" applyFont="1" applyFill="1" applyBorder="1" applyAlignment="1">
      <alignment horizontal="center"/>
    </xf>
    <xf numFmtId="0" fontId="25" fillId="39" borderId="12" xfId="0" applyFont="1" applyFill="1" applyBorder="1" applyAlignment="1">
      <alignment horizontal="center"/>
    </xf>
    <xf numFmtId="0" fontId="25" fillId="39" borderId="14" xfId="0" applyFont="1" applyFill="1" applyBorder="1" applyAlignment="1">
      <alignment horizontal="center"/>
    </xf>
    <xf numFmtId="0" fontId="25" fillId="39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1"/>
  <sheetViews>
    <sheetView workbookViewId="0">
      <pane ySplit="6" topLeftCell="A7" activePane="bottomLeft" state="frozen"/>
      <selection pane="bottomLeft" activeCell="B94" sqref="B94"/>
    </sheetView>
  </sheetViews>
  <sheetFormatPr defaultRowHeight="15"/>
  <cols>
    <col min="2" max="2" width="21.28515625" customWidth="1"/>
    <col min="3" max="5" width="11.7109375" style="2" customWidth="1"/>
    <col min="6" max="6" width="3.140625" style="2" customWidth="1"/>
    <col min="7" max="9" width="11.7109375" style="2" customWidth="1"/>
    <col min="10" max="10" width="3.5703125" style="2" customWidth="1"/>
    <col min="11" max="13" width="11.7109375" style="2" customWidth="1"/>
    <col min="14" max="14" width="3.5703125" style="2" customWidth="1"/>
    <col min="15" max="17" width="11.7109375" style="2" customWidth="1"/>
  </cols>
  <sheetData>
    <row r="1" spans="1:18">
      <c r="A1" t="s">
        <v>0</v>
      </c>
    </row>
    <row r="2" spans="1:18">
      <c r="A2" t="s">
        <v>1</v>
      </c>
    </row>
    <row r="3" spans="1:18">
      <c r="A3" t="s">
        <v>2</v>
      </c>
    </row>
    <row r="5" spans="1:18" s="11" customFormat="1" ht="18.75">
      <c r="A5" s="10" t="s">
        <v>3</v>
      </c>
      <c r="C5" s="12" t="s">
        <v>170</v>
      </c>
      <c r="D5" s="12" t="s">
        <v>170</v>
      </c>
      <c r="E5" s="12" t="s">
        <v>170</v>
      </c>
      <c r="F5" s="13"/>
      <c r="G5" s="14" t="s">
        <v>171</v>
      </c>
      <c r="H5" s="14" t="s">
        <v>171</v>
      </c>
      <c r="I5" s="14" t="s">
        <v>171</v>
      </c>
      <c r="J5" s="13"/>
      <c r="K5" s="16" t="s">
        <v>172</v>
      </c>
      <c r="L5" s="16" t="s">
        <v>172</v>
      </c>
      <c r="M5" s="16" t="s">
        <v>172</v>
      </c>
      <c r="N5" s="13"/>
      <c r="O5" s="17" t="s">
        <v>173</v>
      </c>
      <c r="P5" s="17" t="s">
        <v>173</v>
      </c>
      <c r="Q5" s="17" t="s">
        <v>173</v>
      </c>
      <c r="R5" s="15"/>
    </row>
    <row r="6" spans="1:18">
      <c r="A6" s="1" t="s">
        <v>174</v>
      </c>
      <c r="C6" s="9" t="s">
        <v>178</v>
      </c>
      <c r="D6" s="6" t="s">
        <v>176</v>
      </c>
      <c r="E6" s="8" t="s">
        <v>177</v>
      </c>
      <c r="F6" s="7"/>
      <c r="G6" s="9" t="s">
        <v>178</v>
      </c>
      <c r="H6" s="6" t="s">
        <v>176</v>
      </c>
      <c r="I6" s="8" t="s">
        <v>177</v>
      </c>
      <c r="J6" s="7"/>
      <c r="K6" s="9" t="s">
        <v>178</v>
      </c>
      <c r="L6" s="6" t="s">
        <v>176</v>
      </c>
      <c r="M6" s="8" t="s">
        <v>177</v>
      </c>
      <c r="N6" s="7"/>
      <c r="O6" s="9" t="s">
        <v>178</v>
      </c>
      <c r="P6" s="6" t="s">
        <v>176</v>
      </c>
      <c r="Q6" s="8" t="s">
        <v>177</v>
      </c>
      <c r="R6" s="5"/>
    </row>
    <row r="7" spans="1:18">
      <c r="A7" t="s">
        <v>4</v>
      </c>
      <c r="C7" s="2" t="s">
        <v>175</v>
      </c>
      <c r="D7" s="2" t="s">
        <v>175</v>
      </c>
      <c r="E7" s="2" t="s">
        <v>175</v>
      </c>
      <c r="G7" s="2" t="s">
        <v>175</v>
      </c>
      <c r="H7" s="2" t="s">
        <v>175</v>
      </c>
      <c r="I7" s="2" t="s">
        <v>175</v>
      </c>
      <c r="K7" s="2" t="s">
        <v>175</v>
      </c>
      <c r="L7" s="2" t="s">
        <v>175</v>
      </c>
      <c r="M7" s="2" t="s">
        <v>175</v>
      </c>
      <c r="O7" s="2" t="s">
        <v>175</v>
      </c>
      <c r="P7" s="2" t="s">
        <v>175</v>
      </c>
      <c r="Q7" s="2" t="s">
        <v>175</v>
      </c>
    </row>
    <row r="8" spans="1:18">
      <c r="A8" t="s">
        <v>5</v>
      </c>
      <c r="C8" s="3">
        <v>40821</v>
      </c>
      <c r="D8" s="3">
        <v>40821</v>
      </c>
      <c r="E8" s="3">
        <v>40821</v>
      </c>
      <c r="F8" s="3"/>
      <c r="G8" s="3">
        <v>40821</v>
      </c>
      <c r="H8" s="3">
        <v>40821</v>
      </c>
      <c r="I8" s="3">
        <v>40821</v>
      </c>
      <c r="J8" s="3"/>
      <c r="K8" s="3">
        <v>40821</v>
      </c>
      <c r="L8" s="3">
        <v>40821</v>
      </c>
      <c r="M8" s="3">
        <v>40821</v>
      </c>
      <c r="N8" s="3"/>
      <c r="O8" s="3">
        <v>40821</v>
      </c>
      <c r="P8" s="3">
        <v>40821</v>
      </c>
      <c r="Q8" s="3">
        <v>40821</v>
      </c>
    </row>
    <row r="9" spans="1:18">
      <c r="A9" t="s">
        <v>6</v>
      </c>
      <c r="C9" s="2" t="s">
        <v>7</v>
      </c>
      <c r="D9" s="2" t="s">
        <v>7</v>
      </c>
      <c r="E9" s="2" t="s">
        <v>7</v>
      </c>
      <c r="G9" s="2" t="s">
        <v>7</v>
      </c>
      <c r="H9" s="2" t="s">
        <v>7</v>
      </c>
      <c r="I9" s="2" t="s">
        <v>7</v>
      </c>
      <c r="K9" s="2" t="s">
        <v>7</v>
      </c>
      <c r="L9" s="2" t="s">
        <v>7</v>
      </c>
      <c r="M9" s="2" t="s">
        <v>7</v>
      </c>
      <c r="O9" s="2" t="s">
        <v>7</v>
      </c>
      <c r="P9" s="2" t="s">
        <v>7</v>
      </c>
      <c r="Q9" s="2" t="s">
        <v>7</v>
      </c>
    </row>
    <row r="10" spans="1:18" s="4" customFormat="1">
      <c r="A10" s="4" t="s">
        <v>8</v>
      </c>
      <c r="C10" s="4" t="s">
        <v>9</v>
      </c>
      <c r="D10" s="4" t="s">
        <v>9</v>
      </c>
      <c r="E10" s="4" t="s">
        <v>9</v>
      </c>
      <c r="G10" s="4" t="s">
        <v>9</v>
      </c>
      <c r="H10" s="4" t="s">
        <v>9</v>
      </c>
      <c r="I10" s="4" t="s">
        <v>9</v>
      </c>
      <c r="K10" s="4" t="s">
        <v>9</v>
      </c>
      <c r="L10" s="4" t="s">
        <v>9</v>
      </c>
      <c r="M10" s="4" t="s">
        <v>9</v>
      </c>
      <c r="O10" s="4" t="s">
        <v>9</v>
      </c>
      <c r="P10" s="4" t="s">
        <v>9</v>
      </c>
      <c r="Q10" s="4" t="s">
        <v>9</v>
      </c>
    </row>
    <row r="11" spans="1:18">
      <c r="A11" t="s">
        <v>10</v>
      </c>
      <c r="C11" s="2">
        <v>1</v>
      </c>
      <c r="D11" s="2">
        <v>5</v>
      </c>
      <c r="E11" s="2">
        <v>9</v>
      </c>
      <c r="G11" s="2">
        <v>2</v>
      </c>
      <c r="H11" s="2">
        <v>6</v>
      </c>
      <c r="I11" s="2">
        <v>10</v>
      </c>
      <c r="K11" s="2">
        <v>3</v>
      </c>
      <c r="L11" s="2">
        <v>7</v>
      </c>
      <c r="M11" s="2">
        <v>11</v>
      </c>
      <c r="O11" s="2">
        <v>4</v>
      </c>
      <c r="P11" s="2">
        <v>8</v>
      </c>
      <c r="Q11" s="2">
        <v>12</v>
      </c>
    </row>
    <row r="12" spans="1:18">
      <c r="A12" t="s">
        <v>11</v>
      </c>
      <c r="C12" s="2">
        <v>280</v>
      </c>
      <c r="D12" s="2">
        <v>280</v>
      </c>
      <c r="E12" s="2">
        <v>280</v>
      </c>
      <c r="G12" s="2">
        <v>280</v>
      </c>
      <c r="H12" s="2">
        <v>280</v>
      </c>
      <c r="I12" s="2">
        <v>280</v>
      </c>
      <c r="K12" s="2">
        <v>280</v>
      </c>
      <c r="L12" s="2">
        <v>280</v>
      </c>
      <c r="M12" s="2">
        <v>280</v>
      </c>
      <c r="O12" s="2">
        <v>280</v>
      </c>
      <c r="P12" s="2">
        <v>280</v>
      </c>
      <c r="Q12" s="2">
        <v>280</v>
      </c>
    </row>
    <row r="13" spans="1:18">
      <c r="A13" t="s">
        <v>12</v>
      </c>
      <c r="C13" s="2">
        <v>280</v>
      </c>
      <c r="D13" s="2">
        <v>280</v>
      </c>
      <c r="E13" s="2">
        <v>280</v>
      </c>
      <c r="G13" s="2">
        <v>280</v>
      </c>
      <c r="H13" s="2">
        <v>280</v>
      </c>
      <c r="I13" s="2">
        <v>279</v>
      </c>
      <c r="K13" s="2">
        <v>280</v>
      </c>
      <c r="L13" s="2">
        <v>280</v>
      </c>
      <c r="M13" s="2">
        <v>280</v>
      </c>
      <c r="O13" s="2">
        <v>280</v>
      </c>
      <c r="P13" s="2">
        <v>280</v>
      </c>
      <c r="Q13" s="2">
        <v>280</v>
      </c>
    </row>
    <row r="14" spans="1:18">
      <c r="A14" t="s">
        <v>13</v>
      </c>
      <c r="C14" s="2">
        <v>280</v>
      </c>
      <c r="D14" s="2">
        <v>280</v>
      </c>
      <c r="E14" s="2">
        <v>280</v>
      </c>
      <c r="G14" s="2">
        <v>280</v>
      </c>
      <c r="H14" s="2">
        <v>280</v>
      </c>
      <c r="I14" s="2">
        <v>280</v>
      </c>
      <c r="K14" s="2">
        <v>280</v>
      </c>
      <c r="L14" s="2">
        <v>280</v>
      </c>
      <c r="M14" s="2">
        <v>280</v>
      </c>
      <c r="O14" s="2">
        <v>280</v>
      </c>
      <c r="P14" s="2">
        <v>280</v>
      </c>
      <c r="Q14" s="2">
        <v>280</v>
      </c>
    </row>
    <row r="15" spans="1:18">
      <c r="A15" t="s">
        <v>14</v>
      </c>
      <c r="C15" s="2">
        <v>1</v>
      </c>
      <c r="D15" s="2">
        <v>1</v>
      </c>
      <c r="E15" s="2">
        <v>1</v>
      </c>
      <c r="G15" s="2">
        <v>1</v>
      </c>
      <c r="H15" s="2">
        <v>1</v>
      </c>
      <c r="I15" s="2">
        <v>0.996</v>
      </c>
      <c r="K15" s="2">
        <v>1</v>
      </c>
      <c r="L15" s="2">
        <v>1</v>
      </c>
      <c r="M15" s="2">
        <v>1</v>
      </c>
      <c r="O15" s="2">
        <v>1</v>
      </c>
      <c r="P15" s="2">
        <v>1</v>
      </c>
      <c r="Q15" s="2">
        <v>1</v>
      </c>
    </row>
    <row r="16" spans="1:18">
      <c r="A16" t="s">
        <v>15</v>
      </c>
      <c r="C16" s="2" t="s">
        <v>16</v>
      </c>
      <c r="D16" s="2" t="s">
        <v>16</v>
      </c>
      <c r="E16" s="2" t="s">
        <v>16</v>
      </c>
      <c r="G16" s="2" t="s">
        <v>16</v>
      </c>
      <c r="H16" s="2" t="s">
        <v>16</v>
      </c>
      <c r="I16" s="2" t="s">
        <v>16</v>
      </c>
      <c r="K16" s="2" t="s">
        <v>16</v>
      </c>
      <c r="L16" s="2" t="s">
        <v>16</v>
      </c>
      <c r="M16" s="2" t="s">
        <v>16</v>
      </c>
      <c r="O16" s="2" t="s">
        <v>16</v>
      </c>
      <c r="P16" s="2" t="s">
        <v>16</v>
      </c>
      <c r="Q16" s="2" t="s">
        <v>16</v>
      </c>
    </row>
    <row r="17" spans="1:17">
      <c r="A17" t="s">
        <v>17</v>
      </c>
      <c r="C17" s="2">
        <v>0.16</v>
      </c>
      <c r="D17" s="2">
        <v>0.11</v>
      </c>
      <c r="E17" s="2">
        <v>0.1</v>
      </c>
      <c r="G17" s="2">
        <v>0.19</v>
      </c>
      <c r="H17" s="2">
        <v>0.11</v>
      </c>
      <c r="I17" s="2">
        <v>0.1</v>
      </c>
      <c r="K17" s="2">
        <v>0.2</v>
      </c>
      <c r="L17" s="2">
        <v>0.11</v>
      </c>
      <c r="M17" s="2">
        <v>0.11</v>
      </c>
      <c r="O17" s="2">
        <v>0.17</v>
      </c>
      <c r="P17" s="2">
        <v>0.1</v>
      </c>
      <c r="Q17" s="2">
        <v>0.09</v>
      </c>
    </row>
    <row r="19" spans="1:17">
      <c r="A19" t="s">
        <v>18</v>
      </c>
      <c r="B19" t="s">
        <v>19</v>
      </c>
      <c r="C19" s="2">
        <v>15482</v>
      </c>
      <c r="D19" s="2">
        <v>18302</v>
      </c>
      <c r="E19" s="2">
        <v>18432</v>
      </c>
      <c r="G19" s="2">
        <v>16389</v>
      </c>
      <c r="H19" s="2">
        <v>21715</v>
      </c>
      <c r="I19" s="2">
        <v>19741</v>
      </c>
      <c r="K19" s="2">
        <v>14498</v>
      </c>
      <c r="L19" s="2">
        <v>19930</v>
      </c>
      <c r="M19" s="2">
        <v>18571</v>
      </c>
      <c r="O19" s="2">
        <v>16767</v>
      </c>
      <c r="P19" s="2">
        <v>18489</v>
      </c>
      <c r="Q19" s="2">
        <v>15157</v>
      </c>
    </row>
    <row r="20" spans="1:17">
      <c r="A20" t="s">
        <v>20</v>
      </c>
      <c r="B20" t="s">
        <v>21</v>
      </c>
      <c r="C20" s="2">
        <v>4475</v>
      </c>
      <c r="D20" s="2">
        <v>5353</v>
      </c>
      <c r="E20" s="2">
        <v>5470</v>
      </c>
      <c r="G20" s="2">
        <v>4984</v>
      </c>
      <c r="H20" s="2">
        <v>6283</v>
      </c>
      <c r="I20" s="2">
        <v>5811</v>
      </c>
      <c r="K20" s="2">
        <v>4322</v>
      </c>
      <c r="L20" s="2">
        <v>5752</v>
      </c>
      <c r="M20" s="2">
        <v>5617</v>
      </c>
      <c r="O20" s="2">
        <v>5159</v>
      </c>
      <c r="P20" s="2">
        <v>5359</v>
      </c>
      <c r="Q20" s="2">
        <v>4469</v>
      </c>
    </row>
    <row r="21" spans="1:17">
      <c r="A21" t="s">
        <v>22</v>
      </c>
      <c r="B21" t="s">
        <v>23</v>
      </c>
      <c r="C21" s="2">
        <v>1323</v>
      </c>
      <c r="D21" s="2">
        <v>1436</v>
      </c>
      <c r="E21" s="2">
        <v>1453</v>
      </c>
      <c r="G21" s="2">
        <v>1411</v>
      </c>
      <c r="H21" s="2">
        <v>1637</v>
      </c>
      <c r="I21" s="2">
        <v>1544</v>
      </c>
      <c r="K21" s="2">
        <v>1165</v>
      </c>
      <c r="L21" s="2">
        <v>1504</v>
      </c>
      <c r="M21" s="2">
        <v>1461</v>
      </c>
      <c r="O21" s="2">
        <v>1401</v>
      </c>
      <c r="P21" s="2">
        <v>1349</v>
      </c>
      <c r="Q21" s="2">
        <v>1216</v>
      </c>
    </row>
    <row r="22" spans="1:17">
      <c r="A22" t="s">
        <v>24</v>
      </c>
      <c r="B22" t="s">
        <v>25</v>
      </c>
      <c r="C22" s="2">
        <v>497</v>
      </c>
      <c r="D22" s="2">
        <v>655</v>
      </c>
      <c r="E22" s="2">
        <v>616</v>
      </c>
      <c r="G22" s="2">
        <v>576</v>
      </c>
      <c r="H22" s="2">
        <v>733</v>
      </c>
      <c r="I22" s="2">
        <v>656</v>
      </c>
      <c r="K22" s="2">
        <v>495</v>
      </c>
      <c r="L22" s="2">
        <v>700</v>
      </c>
      <c r="M22" s="2">
        <v>619</v>
      </c>
      <c r="O22" s="2">
        <v>552</v>
      </c>
      <c r="P22" s="2">
        <v>597</v>
      </c>
      <c r="Q22" s="2">
        <v>487</v>
      </c>
    </row>
    <row r="23" spans="1:17">
      <c r="A23" t="s">
        <v>26</v>
      </c>
      <c r="B23" t="s">
        <v>27</v>
      </c>
      <c r="C23" s="2">
        <v>171</v>
      </c>
      <c r="D23" s="2">
        <v>209</v>
      </c>
      <c r="E23" s="2">
        <v>206</v>
      </c>
      <c r="G23" s="2">
        <v>175</v>
      </c>
      <c r="H23" s="2">
        <v>252</v>
      </c>
      <c r="I23" s="2">
        <v>224</v>
      </c>
      <c r="K23" s="2">
        <v>184</v>
      </c>
      <c r="L23" s="2">
        <v>224</v>
      </c>
      <c r="M23" s="2">
        <v>222</v>
      </c>
      <c r="O23" s="2">
        <v>195</v>
      </c>
      <c r="P23" s="2">
        <v>189</v>
      </c>
      <c r="Q23" s="2">
        <v>187</v>
      </c>
    </row>
    <row r="24" spans="1:17">
      <c r="A24" t="s">
        <v>28</v>
      </c>
      <c r="B24" t="s">
        <v>29</v>
      </c>
      <c r="C24" s="2">
        <v>174</v>
      </c>
      <c r="D24" s="2">
        <v>187</v>
      </c>
      <c r="E24" s="2">
        <v>210</v>
      </c>
      <c r="G24" s="2">
        <v>166</v>
      </c>
      <c r="H24" s="2">
        <v>237</v>
      </c>
      <c r="I24" s="2">
        <v>213</v>
      </c>
      <c r="K24" s="2">
        <v>150</v>
      </c>
      <c r="L24" s="2">
        <v>177</v>
      </c>
      <c r="M24" s="2">
        <v>184</v>
      </c>
      <c r="O24" s="2">
        <v>164</v>
      </c>
      <c r="P24" s="2">
        <v>184</v>
      </c>
      <c r="Q24" s="2">
        <v>143</v>
      </c>
    </row>
    <row r="26" spans="1:17">
      <c r="A26" t="s">
        <v>30</v>
      </c>
      <c r="B26" t="s">
        <v>31</v>
      </c>
      <c r="C26" s="2">
        <v>8</v>
      </c>
      <c r="D26" s="2">
        <v>16</v>
      </c>
      <c r="E26" s="2">
        <v>8</v>
      </c>
      <c r="G26" s="2">
        <v>5</v>
      </c>
      <c r="H26" s="2">
        <v>13</v>
      </c>
      <c r="I26" s="2">
        <v>9</v>
      </c>
      <c r="K26" s="2">
        <v>8</v>
      </c>
      <c r="L26" s="2">
        <v>11</v>
      </c>
      <c r="M26" s="2">
        <v>9</v>
      </c>
      <c r="O26" s="2">
        <v>6</v>
      </c>
      <c r="P26" s="2">
        <v>10</v>
      </c>
      <c r="Q26" s="2">
        <v>8</v>
      </c>
    </row>
    <row r="27" spans="1:17">
      <c r="A27" t="s">
        <v>32</v>
      </c>
      <c r="B27" t="s">
        <v>33</v>
      </c>
      <c r="C27" s="2">
        <v>19</v>
      </c>
      <c r="D27" s="2">
        <v>18</v>
      </c>
      <c r="E27" s="2">
        <v>24</v>
      </c>
      <c r="G27" s="2">
        <v>16</v>
      </c>
      <c r="H27" s="2">
        <v>29</v>
      </c>
      <c r="I27" s="2">
        <v>27</v>
      </c>
      <c r="K27" s="2">
        <v>19</v>
      </c>
      <c r="L27" s="2">
        <v>19</v>
      </c>
      <c r="M27" s="2">
        <v>25</v>
      </c>
      <c r="O27" s="2">
        <v>23</v>
      </c>
      <c r="P27" s="2">
        <v>29</v>
      </c>
      <c r="Q27" s="2">
        <v>15</v>
      </c>
    </row>
    <row r="28" spans="1:17">
      <c r="A28" t="s">
        <v>34</v>
      </c>
      <c r="B28" t="s">
        <v>35</v>
      </c>
      <c r="C28" s="2">
        <v>6</v>
      </c>
      <c r="D28" s="2">
        <v>8</v>
      </c>
      <c r="E28" s="2">
        <v>3</v>
      </c>
      <c r="G28" s="2">
        <v>10</v>
      </c>
      <c r="H28" s="2">
        <v>11</v>
      </c>
      <c r="I28" s="2">
        <v>7</v>
      </c>
      <c r="K28" s="2">
        <v>12</v>
      </c>
      <c r="L28" s="2">
        <v>5</v>
      </c>
      <c r="M28" s="2">
        <v>6</v>
      </c>
      <c r="O28" s="2">
        <v>7</v>
      </c>
      <c r="P28" s="2">
        <v>2</v>
      </c>
      <c r="Q28" s="2">
        <v>5</v>
      </c>
    </row>
    <row r="29" spans="1:17">
      <c r="A29" t="s">
        <v>36</v>
      </c>
      <c r="B29" t="s">
        <v>37</v>
      </c>
      <c r="C29" s="2">
        <v>19</v>
      </c>
      <c r="D29" s="2">
        <v>10</v>
      </c>
      <c r="E29" s="2">
        <v>19</v>
      </c>
      <c r="G29" s="2">
        <v>8</v>
      </c>
      <c r="H29" s="2">
        <v>22</v>
      </c>
      <c r="I29" s="2">
        <v>10</v>
      </c>
      <c r="K29" s="2">
        <v>14</v>
      </c>
      <c r="L29" s="2">
        <v>15</v>
      </c>
      <c r="M29" s="2">
        <v>17</v>
      </c>
      <c r="O29" s="2">
        <v>14</v>
      </c>
      <c r="P29" s="2">
        <v>14</v>
      </c>
      <c r="Q29" s="2">
        <v>10</v>
      </c>
    </row>
    <row r="30" spans="1:17">
      <c r="A30" t="s">
        <v>38</v>
      </c>
      <c r="B30" t="s">
        <v>39</v>
      </c>
      <c r="C30" s="2">
        <v>10</v>
      </c>
      <c r="D30" s="2">
        <v>9</v>
      </c>
      <c r="E30" s="2">
        <v>7</v>
      </c>
      <c r="G30" s="2">
        <v>9</v>
      </c>
      <c r="H30" s="2">
        <v>21</v>
      </c>
      <c r="I30" s="2">
        <v>18</v>
      </c>
      <c r="K30" s="2">
        <v>15</v>
      </c>
      <c r="L30" s="2">
        <v>13</v>
      </c>
      <c r="M30" s="2">
        <v>16</v>
      </c>
      <c r="O30" s="2">
        <v>10</v>
      </c>
      <c r="P30" s="2">
        <v>8</v>
      </c>
      <c r="Q30" s="2">
        <v>12</v>
      </c>
    </row>
    <row r="31" spans="1:17">
      <c r="A31" t="s">
        <v>40</v>
      </c>
      <c r="B31" t="s">
        <v>41</v>
      </c>
      <c r="C31" s="2">
        <v>20</v>
      </c>
      <c r="D31" s="2">
        <v>18</v>
      </c>
      <c r="E31" s="2">
        <v>10</v>
      </c>
      <c r="G31" s="2">
        <v>21</v>
      </c>
      <c r="H31" s="2">
        <v>19</v>
      </c>
      <c r="I31" s="2">
        <v>23</v>
      </c>
      <c r="K31" s="2">
        <v>18</v>
      </c>
      <c r="L31" s="2">
        <v>20</v>
      </c>
      <c r="M31" s="2">
        <v>17</v>
      </c>
      <c r="O31" s="2">
        <v>20</v>
      </c>
      <c r="P31" s="2">
        <v>15</v>
      </c>
      <c r="Q31" s="2">
        <v>7</v>
      </c>
    </row>
    <row r="32" spans="1:17">
      <c r="A32" t="s">
        <v>42</v>
      </c>
      <c r="B32" t="s">
        <v>43</v>
      </c>
      <c r="C32" s="2">
        <v>0</v>
      </c>
      <c r="D32" s="2">
        <v>1</v>
      </c>
      <c r="E32" s="2">
        <v>0</v>
      </c>
      <c r="G32" s="2">
        <v>1</v>
      </c>
      <c r="H32" s="2">
        <v>3</v>
      </c>
      <c r="I32" s="2">
        <v>0</v>
      </c>
      <c r="K32" s="2">
        <v>3</v>
      </c>
      <c r="L32" s="2">
        <v>0</v>
      </c>
      <c r="M32" s="2">
        <v>0</v>
      </c>
      <c r="O32" s="2">
        <v>1</v>
      </c>
      <c r="P32" s="2">
        <v>3</v>
      </c>
      <c r="Q32" s="2">
        <v>1</v>
      </c>
    </row>
    <row r="33" spans="1:17">
      <c r="A33" t="s">
        <v>44</v>
      </c>
      <c r="B33" t="s">
        <v>45</v>
      </c>
      <c r="C33" s="2">
        <v>5</v>
      </c>
      <c r="D33" s="2">
        <v>6</v>
      </c>
      <c r="E33" s="2">
        <v>2</v>
      </c>
      <c r="G33" s="2">
        <v>5</v>
      </c>
      <c r="H33" s="2">
        <v>8</v>
      </c>
      <c r="I33" s="2">
        <v>4</v>
      </c>
      <c r="K33" s="2">
        <v>10</v>
      </c>
      <c r="L33" s="2">
        <v>7</v>
      </c>
      <c r="M33" s="2">
        <v>4</v>
      </c>
      <c r="O33" s="2">
        <v>9</v>
      </c>
      <c r="P33" s="2">
        <v>4</v>
      </c>
      <c r="Q33" s="2">
        <v>0</v>
      </c>
    </row>
    <row r="35" spans="1:17">
      <c r="A35" t="s">
        <v>58</v>
      </c>
      <c r="B35" t="s">
        <v>59</v>
      </c>
      <c r="C35" s="2">
        <v>226</v>
      </c>
      <c r="D35" s="2">
        <v>87</v>
      </c>
      <c r="E35" s="2">
        <v>7</v>
      </c>
      <c r="G35" s="2">
        <v>238</v>
      </c>
      <c r="H35" s="2">
        <v>79</v>
      </c>
      <c r="I35" s="2">
        <v>8</v>
      </c>
      <c r="K35" s="2">
        <v>282</v>
      </c>
      <c r="L35" s="2">
        <v>50</v>
      </c>
      <c r="M35" s="2">
        <v>8</v>
      </c>
      <c r="O35" s="2">
        <v>223</v>
      </c>
      <c r="P35" s="2">
        <v>23</v>
      </c>
      <c r="Q35" s="2">
        <v>3</v>
      </c>
    </row>
    <row r="36" spans="1:17">
      <c r="A36" t="s">
        <v>60</v>
      </c>
      <c r="B36" t="s">
        <v>61</v>
      </c>
      <c r="C36" s="2">
        <v>637</v>
      </c>
      <c r="D36" s="2">
        <v>8</v>
      </c>
      <c r="E36" s="2">
        <v>8</v>
      </c>
      <c r="G36" s="2">
        <v>663</v>
      </c>
      <c r="H36" s="2">
        <v>8</v>
      </c>
      <c r="I36" s="2">
        <v>7</v>
      </c>
      <c r="K36" s="2">
        <v>840</v>
      </c>
      <c r="L36" s="2">
        <v>14</v>
      </c>
      <c r="M36" s="2">
        <v>21</v>
      </c>
      <c r="O36" s="2">
        <v>716</v>
      </c>
      <c r="P36" s="2">
        <v>11</v>
      </c>
      <c r="Q36" s="2">
        <v>4</v>
      </c>
    </row>
    <row r="37" spans="1:17">
      <c r="A37" t="s">
        <v>62</v>
      </c>
      <c r="B37" t="s">
        <v>63</v>
      </c>
      <c r="C37" s="2">
        <v>3102</v>
      </c>
      <c r="D37" s="2">
        <v>785</v>
      </c>
      <c r="E37" s="2">
        <v>817</v>
      </c>
      <c r="G37" s="2">
        <v>2843</v>
      </c>
      <c r="H37" s="2">
        <v>357</v>
      </c>
      <c r="I37" s="2">
        <v>293</v>
      </c>
      <c r="K37" s="2">
        <v>3577</v>
      </c>
      <c r="L37" s="2">
        <v>530</v>
      </c>
      <c r="M37" s="2">
        <v>511</v>
      </c>
      <c r="O37" s="2">
        <v>2776</v>
      </c>
      <c r="P37" s="2">
        <v>422</v>
      </c>
      <c r="Q37" s="2">
        <v>355</v>
      </c>
    </row>
    <row r="38" spans="1:17">
      <c r="A38" t="s">
        <v>64</v>
      </c>
      <c r="B38" t="s">
        <v>65</v>
      </c>
      <c r="C38" s="2">
        <v>2109</v>
      </c>
      <c r="D38" s="2">
        <v>612</v>
      </c>
      <c r="E38" s="2">
        <v>630</v>
      </c>
      <c r="G38" s="2">
        <v>1888</v>
      </c>
      <c r="H38" s="2">
        <v>376</v>
      </c>
      <c r="I38" s="2">
        <v>364</v>
      </c>
      <c r="K38" s="2">
        <v>2350</v>
      </c>
      <c r="L38" s="2">
        <v>555</v>
      </c>
      <c r="M38" s="2">
        <v>547</v>
      </c>
      <c r="O38" s="2">
        <v>1839</v>
      </c>
      <c r="P38" s="2">
        <v>405</v>
      </c>
      <c r="Q38" s="2">
        <v>374</v>
      </c>
    </row>
    <row r="39" spans="1:17">
      <c r="A39" t="s">
        <v>66</v>
      </c>
      <c r="B39" t="s">
        <v>67</v>
      </c>
      <c r="C39" s="2">
        <v>1914</v>
      </c>
      <c r="D39" s="2">
        <v>1105</v>
      </c>
      <c r="E39" s="2">
        <v>973</v>
      </c>
      <c r="G39" s="2">
        <v>1967</v>
      </c>
      <c r="H39" s="2">
        <v>1176</v>
      </c>
      <c r="I39" s="2">
        <v>1072</v>
      </c>
      <c r="K39" s="2">
        <v>2341</v>
      </c>
      <c r="L39" s="2">
        <v>1619</v>
      </c>
      <c r="M39" s="2">
        <v>1512</v>
      </c>
      <c r="O39" s="2">
        <v>1751</v>
      </c>
      <c r="P39" s="2">
        <v>912</v>
      </c>
      <c r="Q39" s="2">
        <v>832</v>
      </c>
    </row>
    <row r="40" spans="1:17">
      <c r="A40" t="s">
        <v>68</v>
      </c>
      <c r="B40" t="s">
        <v>69</v>
      </c>
      <c r="C40" s="2">
        <v>6217</v>
      </c>
      <c r="D40" s="2">
        <v>2817</v>
      </c>
      <c r="E40" s="2">
        <v>2750</v>
      </c>
      <c r="G40" s="2">
        <v>5277</v>
      </c>
      <c r="H40" s="2">
        <v>1363</v>
      </c>
      <c r="I40" s="2">
        <v>1395</v>
      </c>
      <c r="K40" s="2">
        <v>6819</v>
      </c>
      <c r="L40" s="2">
        <v>2099</v>
      </c>
      <c r="M40" s="2">
        <v>2168</v>
      </c>
      <c r="O40" s="2">
        <v>5658</v>
      </c>
      <c r="P40" s="2">
        <v>2002</v>
      </c>
      <c r="Q40" s="2">
        <v>1940</v>
      </c>
    </row>
    <row r="41" spans="1:17">
      <c r="A41" t="s">
        <v>70</v>
      </c>
      <c r="B41" t="s">
        <v>71</v>
      </c>
      <c r="C41" s="2">
        <v>601</v>
      </c>
      <c r="D41" s="2">
        <v>15</v>
      </c>
      <c r="E41" s="2">
        <v>6</v>
      </c>
      <c r="G41" s="2">
        <v>631</v>
      </c>
      <c r="H41" s="2">
        <v>16</v>
      </c>
      <c r="I41" s="2">
        <v>12</v>
      </c>
      <c r="K41" s="2">
        <v>703</v>
      </c>
      <c r="L41" s="2">
        <v>23</v>
      </c>
      <c r="M41" s="2">
        <v>17</v>
      </c>
      <c r="O41" s="2">
        <v>691</v>
      </c>
      <c r="P41" s="2">
        <v>19</v>
      </c>
      <c r="Q41" s="2">
        <v>7</v>
      </c>
    </row>
    <row r="42" spans="1:17">
      <c r="A42" t="s">
        <v>72</v>
      </c>
      <c r="B42" t="s">
        <v>73</v>
      </c>
      <c r="C42" s="2">
        <v>2442</v>
      </c>
      <c r="D42" s="2">
        <v>35</v>
      </c>
      <c r="E42" s="2">
        <v>10</v>
      </c>
      <c r="G42" s="2">
        <v>2542</v>
      </c>
      <c r="H42" s="2">
        <v>36</v>
      </c>
      <c r="I42" s="2">
        <v>14</v>
      </c>
      <c r="K42" s="2">
        <v>3065</v>
      </c>
      <c r="L42" s="2">
        <v>46</v>
      </c>
      <c r="M42" s="2">
        <v>21</v>
      </c>
      <c r="O42" s="2">
        <v>2471</v>
      </c>
      <c r="P42" s="2">
        <v>30</v>
      </c>
      <c r="Q42" s="2">
        <v>13</v>
      </c>
    </row>
    <row r="43" spans="1:17">
      <c r="A43" t="s">
        <v>74</v>
      </c>
      <c r="B43" t="s">
        <v>75</v>
      </c>
      <c r="C43" s="2">
        <v>2719</v>
      </c>
      <c r="D43" s="2">
        <v>927</v>
      </c>
      <c r="E43" s="2">
        <v>936</v>
      </c>
      <c r="G43" s="2">
        <v>3040</v>
      </c>
      <c r="H43" s="2">
        <v>1225</v>
      </c>
      <c r="I43" s="2">
        <v>1062</v>
      </c>
      <c r="K43" s="2">
        <v>3462</v>
      </c>
      <c r="L43" s="2">
        <v>1071</v>
      </c>
      <c r="M43" s="2">
        <v>1040</v>
      </c>
      <c r="O43" s="2">
        <v>2516</v>
      </c>
      <c r="P43" s="2">
        <v>571</v>
      </c>
      <c r="Q43" s="2">
        <v>512</v>
      </c>
    </row>
    <row r="44" spans="1:17">
      <c r="A44" t="s">
        <v>76</v>
      </c>
      <c r="B44" t="s">
        <v>77</v>
      </c>
      <c r="C44" s="2">
        <v>2654</v>
      </c>
      <c r="D44" s="2">
        <v>235</v>
      </c>
      <c r="E44" s="2">
        <v>202</v>
      </c>
      <c r="G44" s="2">
        <v>2785</v>
      </c>
      <c r="H44" s="2">
        <v>196</v>
      </c>
      <c r="I44" s="2">
        <v>160</v>
      </c>
      <c r="K44" s="2">
        <v>3335</v>
      </c>
      <c r="L44" s="2">
        <v>229</v>
      </c>
      <c r="M44" s="2">
        <v>203</v>
      </c>
      <c r="O44" s="2">
        <v>2539</v>
      </c>
      <c r="P44" s="2">
        <v>137</v>
      </c>
      <c r="Q44" s="2">
        <v>104</v>
      </c>
    </row>
    <row r="45" spans="1:17">
      <c r="A45" t="s">
        <v>78</v>
      </c>
      <c r="B45" t="s">
        <v>79</v>
      </c>
      <c r="C45" s="2">
        <v>1999</v>
      </c>
      <c r="D45" s="2">
        <v>2287</v>
      </c>
      <c r="E45" s="2">
        <v>2228</v>
      </c>
      <c r="G45" s="2">
        <v>2166</v>
      </c>
      <c r="H45" s="2">
        <v>2548</v>
      </c>
      <c r="I45" s="2">
        <v>2289</v>
      </c>
      <c r="K45" s="2">
        <v>2580</v>
      </c>
      <c r="L45" s="2">
        <v>3195</v>
      </c>
      <c r="M45" s="2">
        <v>3222</v>
      </c>
      <c r="O45" s="2">
        <v>2122</v>
      </c>
      <c r="P45" s="2">
        <v>2028</v>
      </c>
      <c r="Q45" s="2">
        <v>1751</v>
      </c>
    </row>
    <row r="46" spans="1:17">
      <c r="A46" t="s">
        <v>80</v>
      </c>
      <c r="B46" t="s">
        <v>81</v>
      </c>
      <c r="C46" s="2">
        <v>1861</v>
      </c>
      <c r="D46" s="2">
        <v>1279</v>
      </c>
      <c r="E46" s="2">
        <v>1239</v>
      </c>
      <c r="G46" s="2">
        <v>2109</v>
      </c>
      <c r="H46" s="2">
        <v>1509</v>
      </c>
      <c r="I46" s="2">
        <v>1367</v>
      </c>
      <c r="K46" s="2">
        <v>2528</v>
      </c>
      <c r="L46" s="2">
        <v>2021</v>
      </c>
      <c r="M46" s="2">
        <v>2019</v>
      </c>
      <c r="O46" s="2">
        <v>1956</v>
      </c>
      <c r="P46" s="2">
        <v>1231</v>
      </c>
      <c r="Q46" s="2">
        <v>1132</v>
      </c>
    </row>
    <row r="47" spans="1:17">
      <c r="A47" t="s">
        <v>82</v>
      </c>
      <c r="B47" t="s">
        <v>83</v>
      </c>
      <c r="C47" s="2">
        <v>558</v>
      </c>
      <c r="D47" s="2">
        <v>580</v>
      </c>
      <c r="E47" s="2">
        <v>607</v>
      </c>
      <c r="G47" s="2">
        <v>255</v>
      </c>
      <c r="H47" s="2">
        <v>330</v>
      </c>
      <c r="I47" s="2">
        <v>303</v>
      </c>
      <c r="K47" s="2">
        <v>329</v>
      </c>
      <c r="L47" s="2">
        <v>426</v>
      </c>
      <c r="M47" s="2">
        <v>396</v>
      </c>
      <c r="O47" s="2">
        <v>318</v>
      </c>
      <c r="P47" s="2">
        <v>330</v>
      </c>
      <c r="Q47" s="2">
        <v>280</v>
      </c>
    </row>
    <row r="48" spans="1:17">
      <c r="A48" t="s">
        <v>84</v>
      </c>
      <c r="B48" t="s">
        <v>85</v>
      </c>
      <c r="C48" s="2">
        <v>965</v>
      </c>
      <c r="D48" s="2">
        <v>202</v>
      </c>
      <c r="E48" s="2">
        <v>216</v>
      </c>
      <c r="G48" s="2">
        <v>980</v>
      </c>
      <c r="H48" s="2">
        <v>110</v>
      </c>
      <c r="I48" s="2">
        <v>108</v>
      </c>
      <c r="K48" s="2">
        <v>1141</v>
      </c>
      <c r="L48" s="2">
        <v>158</v>
      </c>
      <c r="M48" s="2">
        <v>161</v>
      </c>
      <c r="O48" s="2">
        <v>912</v>
      </c>
      <c r="P48" s="2">
        <v>93</v>
      </c>
      <c r="Q48" s="2">
        <v>89</v>
      </c>
    </row>
    <row r="49" spans="1:17">
      <c r="A49" t="s">
        <v>86</v>
      </c>
      <c r="B49" t="s">
        <v>87</v>
      </c>
      <c r="C49" s="2">
        <v>839</v>
      </c>
      <c r="D49" s="2">
        <v>213</v>
      </c>
      <c r="E49" s="2">
        <v>168</v>
      </c>
      <c r="G49" s="2">
        <v>901</v>
      </c>
      <c r="H49" s="2">
        <v>173</v>
      </c>
      <c r="I49" s="2">
        <v>150</v>
      </c>
      <c r="K49" s="2">
        <v>1056</v>
      </c>
      <c r="L49" s="2">
        <v>240</v>
      </c>
      <c r="M49" s="2">
        <v>251</v>
      </c>
      <c r="O49" s="2">
        <v>858</v>
      </c>
      <c r="P49" s="2">
        <v>125</v>
      </c>
      <c r="Q49" s="2">
        <v>105</v>
      </c>
    </row>
    <row r="50" spans="1:17">
      <c r="A50" t="s">
        <v>88</v>
      </c>
      <c r="B50" t="s">
        <v>89</v>
      </c>
      <c r="C50" s="2">
        <v>1575</v>
      </c>
      <c r="D50" s="2">
        <v>81</v>
      </c>
      <c r="E50" s="2">
        <v>66</v>
      </c>
      <c r="G50" s="2">
        <v>1623</v>
      </c>
      <c r="H50" s="2">
        <v>44</v>
      </c>
      <c r="I50" s="2">
        <v>40</v>
      </c>
      <c r="K50" s="2">
        <v>1942</v>
      </c>
      <c r="L50" s="2">
        <v>90</v>
      </c>
      <c r="M50" s="2">
        <v>75</v>
      </c>
      <c r="O50" s="2">
        <v>1595</v>
      </c>
      <c r="P50" s="2">
        <v>42</v>
      </c>
      <c r="Q50" s="2">
        <v>46</v>
      </c>
    </row>
    <row r="51" spans="1:17">
      <c r="A51" t="s">
        <v>90</v>
      </c>
      <c r="B51" t="s">
        <v>91</v>
      </c>
      <c r="C51" s="2">
        <v>3804</v>
      </c>
      <c r="D51" s="2">
        <v>2051</v>
      </c>
      <c r="E51" s="2">
        <v>1933</v>
      </c>
      <c r="G51" s="2">
        <v>4053</v>
      </c>
      <c r="H51" s="2">
        <v>2357</v>
      </c>
      <c r="I51" s="2">
        <v>2104</v>
      </c>
      <c r="K51" s="2">
        <v>4952</v>
      </c>
      <c r="L51" s="2">
        <v>3056</v>
      </c>
      <c r="M51" s="2">
        <v>3033</v>
      </c>
      <c r="O51" s="2">
        <v>3613</v>
      </c>
      <c r="P51" s="2">
        <v>1865</v>
      </c>
      <c r="Q51" s="2">
        <v>1730</v>
      </c>
    </row>
    <row r="52" spans="1:17">
      <c r="A52" t="s">
        <v>92</v>
      </c>
      <c r="B52" t="s">
        <v>93</v>
      </c>
      <c r="C52" s="2">
        <v>66</v>
      </c>
      <c r="D52" s="2">
        <v>15</v>
      </c>
      <c r="E52" s="2">
        <v>9</v>
      </c>
      <c r="G52" s="2">
        <v>65</v>
      </c>
      <c r="H52" s="2">
        <v>9</v>
      </c>
      <c r="I52" s="2">
        <v>7</v>
      </c>
      <c r="K52" s="2">
        <v>67</v>
      </c>
      <c r="L52" s="2">
        <v>6</v>
      </c>
      <c r="M52" s="2">
        <v>8</v>
      </c>
      <c r="O52" s="2">
        <v>68</v>
      </c>
      <c r="P52" s="2">
        <v>6</v>
      </c>
      <c r="Q52" s="2">
        <v>4</v>
      </c>
    </row>
    <row r="53" spans="1:17">
      <c r="A53" t="s">
        <v>94</v>
      </c>
      <c r="B53" t="s">
        <v>95</v>
      </c>
      <c r="C53" s="2">
        <v>1514</v>
      </c>
      <c r="D53" s="2">
        <v>202</v>
      </c>
      <c r="E53" s="2">
        <v>192</v>
      </c>
      <c r="G53" s="2">
        <v>1609</v>
      </c>
      <c r="H53" s="2">
        <v>110</v>
      </c>
      <c r="I53" s="2">
        <v>94</v>
      </c>
      <c r="K53" s="2">
        <v>2002</v>
      </c>
      <c r="L53" s="2">
        <v>148</v>
      </c>
      <c r="M53" s="2">
        <v>143</v>
      </c>
      <c r="O53" s="2">
        <v>1442</v>
      </c>
      <c r="P53" s="2">
        <v>114</v>
      </c>
      <c r="Q53" s="2">
        <v>101</v>
      </c>
    </row>
    <row r="54" spans="1:17">
      <c r="A54" t="s">
        <v>96</v>
      </c>
      <c r="B54" t="s">
        <v>97</v>
      </c>
      <c r="C54" s="2">
        <v>1429</v>
      </c>
      <c r="D54" s="2">
        <v>25</v>
      </c>
      <c r="E54" s="2">
        <v>23</v>
      </c>
      <c r="G54" s="2">
        <v>1583</v>
      </c>
      <c r="H54" s="2">
        <v>10</v>
      </c>
      <c r="I54" s="2">
        <v>24</v>
      </c>
      <c r="K54" s="2">
        <v>1912</v>
      </c>
      <c r="L54" s="2">
        <v>34</v>
      </c>
      <c r="M54" s="2">
        <v>30</v>
      </c>
      <c r="O54" s="2">
        <v>1595</v>
      </c>
      <c r="P54" s="2">
        <v>27</v>
      </c>
      <c r="Q54" s="2">
        <v>9</v>
      </c>
    </row>
    <row r="55" spans="1:17">
      <c r="A55" t="s">
        <v>98</v>
      </c>
      <c r="B55" t="s">
        <v>99</v>
      </c>
      <c r="C55" s="2">
        <v>3181</v>
      </c>
      <c r="D55" s="2">
        <v>70</v>
      </c>
      <c r="E55" s="2">
        <v>60</v>
      </c>
      <c r="G55" s="2">
        <v>3272</v>
      </c>
      <c r="H55" s="2">
        <v>35</v>
      </c>
      <c r="I55" s="2">
        <v>34</v>
      </c>
      <c r="K55" s="2">
        <v>4176</v>
      </c>
      <c r="L55" s="2">
        <v>65</v>
      </c>
      <c r="M55" s="2">
        <v>64</v>
      </c>
      <c r="O55" s="2">
        <v>2984</v>
      </c>
      <c r="P55" s="2">
        <v>32</v>
      </c>
      <c r="Q55" s="2">
        <v>32</v>
      </c>
    </row>
    <row r="56" spans="1:17">
      <c r="A56" t="s">
        <v>100</v>
      </c>
      <c r="B56" t="s">
        <v>101</v>
      </c>
      <c r="C56" s="2">
        <v>902</v>
      </c>
      <c r="D56" s="2">
        <v>49</v>
      </c>
      <c r="E56" s="2">
        <v>37</v>
      </c>
      <c r="G56" s="2">
        <v>959</v>
      </c>
      <c r="H56" s="2">
        <v>20</v>
      </c>
      <c r="I56" s="2">
        <v>27</v>
      </c>
      <c r="K56" s="2">
        <v>1270</v>
      </c>
      <c r="L56" s="2">
        <v>32</v>
      </c>
      <c r="M56" s="2">
        <v>45</v>
      </c>
      <c r="O56" s="2">
        <v>920</v>
      </c>
      <c r="P56" s="2">
        <v>33</v>
      </c>
      <c r="Q56" s="2">
        <v>27</v>
      </c>
    </row>
    <row r="57" spans="1:17">
      <c r="A57" t="s">
        <v>102</v>
      </c>
      <c r="B57" t="s">
        <v>103</v>
      </c>
      <c r="C57" s="2">
        <v>1254</v>
      </c>
      <c r="D57" s="2">
        <v>87</v>
      </c>
      <c r="E57" s="2">
        <v>67</v>
      </c>
      <c r="G57" s="2">
        <v>1278</v>
      </c>
      <c r="H57" s="2">
        <v>52</v>
      </c>
      <c r="I57" s="2">
        <v>40</v>
      </c>
      <c r="K57" s="2">
        <v>1507</v>
      </c>
      <c r="L57" s="2">
        <v>82</v>
      </c>
      <c r="M57" s="2">
        <v>64</v>
      </c>
      <c r="O57" s="2">
        <v>1261</v>
      </c>
      <c r="P57" s="2">
        <v>57</v>
      </c>
      <c r="Q57" s="2">
        <v>46</v>
      </c>
    </row>
    <row r="58" spans="1:17">
      <c r="A58" t="s">
        <v>104</v>
      </c>
      <c r="B58" t="s">
        <v>105</v>
      </c>
      <c r="C58" s="2">
        <v>4125</v>
      </c>
      <c r="D58" s="2">
        <v>39</v>
      </c>
      <c r="E58" s="2">
        <v>30</v>
      </c>
      <c r="G58" s="2">
        <v>4144</v>
      </c>
      <c r="H58" s="2">
        <v>35</v>
      </c>
      <c r="I58" s="2">
        <v>38</v>
      </c>
      <c r="K58" s="2">
        <v>4850</v>
      </c>
      <c r="L58" s="2">
        <v>48</v>
      </c>
      <c r="M58" s="2">
        <v>54</v>
      </c>
      <c r="O58" s="2">
        <v>3776</v>
      </c>
      <c r="P58" s="2">
        <v>28</v>
      </c>
      <c r="Q58" s="2">
        <v>20</v>
      </c>
    </row>
    <row r="59" spans="1:17">
      <c r="A59" t="s">
        <v>106</v>
      </c>
      <c r="B59" t="s">
        <v>107</v>
      </c>
      <c r="C59" s="2">
        <v>292</v>
      </c>
      <c r="D59" s="2">
        <v>60</v>
      </c>
      <c r="E59" s="2">
        <v>48</v>
      </c>
      <c r="G59" s="2">
        <v>409</v>
      </c>
      <c r="H59" s="2">
        <v>39</v>
      </c>
      <c r="I59" s="2">
        <v>34</v>
      </c>
      <c r="K59" s="2">
        <v>383</v>
      </c>
      <c r="L59" s="2">
        <v>61</v>
      </c>
      <c r="M59" s="2">
        <v>46</v>
      </c>
      <c r="O59" s="2">
        <v>472</v>
      </c>
      <c r="P59" s="2">
        <v>21</v>
      </c>
      <c r="Q59" s="2">
        <v>29</v>
      </c>
    </row>
    <row r="60" spans="1:17">
      <c r="A60" t="s">
        <v>108</v>
      </c>
      <c r="B60" t="s">
        <v>109</v>
      </c>
      <c r="C60" s="2">
        <v>2351</v>
      </c>
      <c r="D60" s="2">
        <v>26</v>
      </c>
      <c r="E60" s="2">
        <v>17</v>
      </c>
      <c r="G60" s="2">
        <v>2559</v>
      </c>
      <c r="H60" s="2">
        <v>22</v>
      </c>
      <c r="I60" s="2">
        <v>22</v>
      </c>
      <c r="K60" s="2">
        <v>3279</v>
      </c>
      <c r="L60" s="2">
        <v>26</v>
      </c>
      <c r="M60" s="2">
        <v>32</v>
      </c>
      <c r="O60" s="2">
        <v>2459</v>
      </c>
      <c r="P60" s="2">
        <v>20</v>
      </c>
      <c r="Q60" s="2">
        <v>14</v>
      </c>
    </row>
    <row r="61" spans="1:17">
      <c r="A61" t="s">
        <v>110</v>
      </c>
      <c r="B61" t="s">
        <v>111</v>
      </c>
      <c r="C61" s="2">
        <v>3301</v>
      </c>
      <c r="D61" s="2">
        <v>159</v>
      </c>
      <c r="E61" s="2">
        <v>143</v>
      </c>
      <c r="G61" s="2">
        <v>3324</v>
      </c>
      <c r="H61" s="2">
        <v>91</v>
      </c>
      <c r="I61" s="2">
        <v>116</v>
      </c>
      <c r="K61" s="2">
        <v>4300</v>
      </c>
      <c r="L61" s="2">
        <v>127</v>
      </c>
      <c r="M61" s="2">
        <v>129</v>
      </c>
      <c r="O61" s="2">
        <v>3284</v>
      </c>
      <c r="P61" s="2">
        <v>69</v>
      </c>
      <c r="Q61" s="2">
        <v>71</v>
      </c>
    </row>
    <row r="62" spans="1:17">
      <c r="A62" t="s">
        <v>112</v>
      </c>
      <c r="B62" t="s">
        <v>113</v>
      </c>
      <c r="C62" s="2">
        <v>31</v>
      </c>
      <c r="D62" s="2">
        <v>16</v>
      </c>
      <c r="E62" s="2">
        <v>12</v>
      </c>
      <c r="G62" s="2">
        <v>52</v>
      </c>
      <c r="H62" s="2">
        <v>24</v>
      </c>
      <c r="I62" s="2">
        <v>19</v>
      </c>
      <c r="K62" s="2">
        <v>42</v>
      </c>
      <c r="L62" s="2">
        <v>14</v>
      </c>
      <c r="M62" s="2">
        <v>27</v>
      </c>
      <c r="O62" s="2">
        <v>37</v>
      </c>
      <c r="P62" s="2">
        <v>14</v>
      </c>
      <c r="Q62" s="2">
        <v>8</v>
      </c>
    </row>
    <row r="63" spans="1:17">
      <c r="A63" t="s">
        <v>114</v>
      </c>
      <c r="B63" t="s">
        <v>115</v>
      </c>
      <c r="C63" s="2">
        <v>740</v>
      </c>
      <c r="D63" s="2">
        <v>63</v>
      </c>
      <c r="E63" s="2">
        <v>61</v>
      </c>
      <c r="G63" s="2">
        <v>756</v>
      </c>
      <c r="H63" s="2">
        <v>50</v>
      </c>
      <c r="I63" s="2">
        <v>35</v>
      </c>
      <c r="K63" s="2">
        <v>924</v>
      </c>
      <c r="L63" s="2">
        <v>59</v>
      </c>
      <c r="M63" s="2">
        <v>70</v>
      </c>
      <c r="O63" s="2">
        <v>676</v>
      </c>
      <c r="P63" s="2">
        <v>39</v>
      </c>
      <c r="Q63" s="2">
        <v>23</v>
      </c>
    </row>
    <row r="64" spans="1:17">
      <c r="A64" t="s">
        <v>116</v>
      </c>
      <c r="B64" t="s">
        <v>117</v>
      </c>
      <c r="C64" s="2">
        <v>8845</v>
      </c>
      <c r="D64" s="2">
        <v>346</v>
      </c>
      <c r="E64" s="2">
        <v>148</v>
      </c>
      <c r="G64" s="2">
        <v>9908</v>
      </c>
      <c r="H64" s="2">
        <v>406</v>
      </c>
      <c r="I64" s="2">
        <v>149</v>
      </c>
      <c r="K64" s="2">
        <v>11888</v>
      </c>
      <c r="L64" s="2">
        <v>358</v>
      </c>
      <c r="M64" s="2">
        <v>241</v>
      </c>
      <c r="O64" s="2">
        <v>8818</v>
      </c>
      <c r="P64" s="2">
        <v>240</v>
      </c>
      <c r="Q64" s="2">
        <v>149</v>
      </c>
    </row>
    <row r="65" spans="1:17">
      <c r="A65" t="s">
        <v>118</v>
      </c>
      <c r="B65" t="s">
        <v>119</v>
      </c>
      <c r="C65" s="2">
        <v>2859</v>
      </c>
      <c r="D65" s="2">
        <v>1643</v>
      </c>
      <c r="E65" s="2">
        <v>1669</v>
      </c>
      <c r="G65" s="2">
        <v>2320</v>
      </c>
      <c r="H65" s="2">
        <v>944</v>
      </c>
      <c r="I65" s="2">
        <v>841</v>
      </c>
      <c r="K65" s="2">
        <v>3125</v>
      </c>
      <c r="L65" s="2">
        <v>1672</v>
      </c>
      <c r="M65" s="2">
        <v>1481</v>
      </c>
      <c r="O65" s="2">
        <v>2488</v>
      </c>
      <c r="P65" s="2">
        <v>979</v>
      </c>
      <c r="Q65" s="2">
        <v>978</v>
      </c>
    </row>
    <row r="66" spans="1:17">
      <c r="A66" t="s">
        <v>120</v>
      </c>
      <c r="B66" t="s">
        <v>121</v>
      </c>
      <c r="C66" s="2">
        <v>3333</v>
      </c>
      <c r="D66" s="2">
        <v>234</v>
      </c>
      <c r="E66" s="2">
        <v>93</v>
      </c>
      <c r="G66" s="2">
        <v>3533</v>
      </c>
      <c r="H66" s="2">
        <v>221</v>
      </c>
      <c r="I66" s="2">
        <v>93</v>
      </c>
      <c r="K66" s="2">
        <v>4530</v>
      </c>
      <c r="L66" s="2">
        <v>289</v>
      </c>
      <c r="M66" s="2">
        <v>144</v>
      </c>
      <c r="O66" s="2">
        <v>3303</v>
      </c>
      <c r="P66" s="2">
        <v>203</v>
      </c>
      <c r="Q66" s="2">
        <v>81</v>
      </c>
    </row>
    <row r="67" spans="1:17">
      <c r="A67" t="s">
        <v>122</v>
      </c>
      <c r="B67" t="s">
        <v>123</v>
      </c>
      <c r="C67" s="2">
        <v>1379</v>
      </c>
      <c r="D67" s="2">
        <v>1566</v>
      </c>
      <c r="E67" s="2">
        <v>1396</v>
      </c>
      <c r="G67" s="2">
        <v>1370</v>
      </c>
      <c r="H67" s="2">
        <v>1713</v>
      </c>
      <c r="I67" s="2">
        <v>1521</v>
      </c>
      <c r="K67" s="2">
        <v>1833</v>
      </c>
      <c r="L67" s="2">
        <v>2328</v>
      </c>
      <c r="M67" s="2">
        <v>2299</v>
      </c>
      <c r="O67" s="2">
        <v>1269</v>
      </c>
      <c r="P67" s="2">
        <v>1271</v>
      </c>
      <c r="Q67" s="2">
        <v>1191</v>
      </c>
    </row>
    <row r="68" spans="1:17">
      <c r="A68" t="s">
        <v>124</v>
      </c>
      <c r="B68" t="s">
        <v>125</v>
      </c>
      <c r="C68" s="2">
        <v>2138</v>
      </c>
      <c r="D68" s="2">
        <v>31</v>
      </c>
      <c r="E68" s="2">
        <v>26</v>
      </c>
      <c r="G68" s="2">
        <v>2472</v>
      </c>
      <c r="H68" s="2">
        <v>24</v>
      </c>
      <c r="I68" s="2">
        <v>25</v>
      </c>
      <c r="K68" s="2">
        <v>2818</v>
      </c>
      <c r="L68" s="2">
        <v>35</v>
      </c>
      <c r="M68" s="2">
        <v>54</v>
      </c>
      <c r="O68" s="2">
        <v>2213</v>
      </c>
      <c r="P68" s="2">
        <v>22</v>
      </c>
      <c r="Q68" s="2">
        <v>29</v>
      </c>
    </row>
    <row r="69" spans="1:17">
      <c r="A69" t="s">
        <v>126</v>
      </c>
      <c r="B69" t="s">
        <v>127</v>
      </c>
      <c r="C69" s="2">
        <v>1558</v>
      </c>
      <c r="D69" s="2">
        <v>35</v>
      </c>
      <c r="E69" s="2">
        <v>23</v>
      </c>
      <c r="G69" s="2">
        <v>1594</v>
      </c>
      <c r="H69" s="2">
        <v>19</v>
      </c>
      <c r="I69" s="2">
        <v>23</v>
      </c>
      <c r="K69" s="2">
        <v>2120</v>
      </c>
      <c r="L69" s="2">
        <v>30</v>
      </c>
      <c r="M69" s="2">
        <v>31</v>
      </c>
      <c r="O69" s="2">
        <v>1564</v>
      </c>
      <c r="P69" s="2">
        <v>23</v>
      </c>
      <c r="Q69" s="2">
        <v>17</v>
      </c>
    </row>
    <row r="70" spans="1:17">
      <c r="A70" t="s">
        <v>128</v>
      </c>
      <c r="B70" t="s">
        <v>129</v>
      </c>
      <c r="C70" s="2">
        <v>5361</v>
      </c>
      <c r="D70" s="2">
        <v>110</v>
      </c>
      <c r="E70" s="2">
        <v>107</v>
      </c>
      <c r="G70" s="2">
        <v>5621</v>
      </c>
      <c r="H70" s="2">
        <v>99</v>
      </c>
      <c r="I70" s="2">
        <v>101</v>
      </c>
      <c r="K70" s="2">
        <v>6896</v>
      </c>
      <c r="L70" s="2">
        <v>153</v>
      </c>
      <c r="M70" s="2">
        <v>137</v>
      </c>
      <c r="O70" s="2">
        <v>5063</v>
      </c>
      <c r="P70" s="2">
        <v>67</v>
      </c>
      <c r="Q70" s="2">
        <v>57</v>
      </c>
    </row>
    <row r="71" spans="1:17">
      <c r="A71" t="s">
        <v>130</v>
      </c>
      <c r="B71" t="s">
        <v>131</v>
      </c>
      <c r="C71" s="2">
        <v>3781</v>
      </c>
      <c r="D71" s="2">
        <v>1818</v>
      </c>
      <c r="E71" s="2">
        <v>1744</v>
      </c>
      <c r="G71" s="2">
        <v>3233</v>
      </c>
      <c r="H71" s="2">
        <v>841</v>
      </c>
      <c r="I71" s="2">
        <v>783</v>
      </c>
      <c r="K71" s="2">
        <v>4126</v>
      </c>
      <c r="L71" s="2">
        <v>1232</v>
      </c>
      <c r="M71" s="2">
        <v>1189</v>
      </c>
      <c r="O71" s="2">
        <v>3242</v>
      </c>
      <c r="P71" s="2">
        <v>818</v>
      </c>
      <c r="Q71" s="2">
        <v>791</v>
      </c>
    </row>
    <row r="72" spans="1:17">
      <c r="A72" t="s">
        <v>132</v>
      </c>
      <c r="B72" t="s">
        <v>133</v>
      </c>
      <c r="C72" s="2">
        <v>816</v>
      </c>
      <c r="D72" s="2">
        <v>136</v>
      </c>
      <c r="E72" s="2">
        <v>134</v>
      </c>
      <c r="G72" s="2">
        <v>924</v>
      </c>
      <c r="H72" s="2">
        <v>58</v>
      </c>
      <c r="I72" s="2">
        <v>79</v>
      </c>
      <c r="K72" s="2">
        <v>1173</v>
      </c>
      <c r="L72" s="2">
        <v>92</v>
      </c>
      <c r="M72" s="2">
        <v>83</v>
      </c>
      <c r="O72" s="2">
        <v>976</v>
      </c>
      <c r="P72" s="2">
        <v>76</v>
      </c>
      <c r="Q72" s="2">
        <v>66</v>
      </c>
    </row>
    <row r="73" spans="1:17">
      <c r="A73" t="s">
        <v>134</v>
      </c>
      <c r="B73" t="s">
        <v>135</v>
      </c>
      <c r="C73" s="2">
        <v>1092</v>
      </c>
      <c r="D73" s="2">
        <v>27</v>
      </c>
      <c r="E73" s="2">
        <v>33</v>
      </c>
      <c r="G73" s="2">
        <v>1095</v>
      </c>
      <c r="H73" s="2">
        <v>27</v>
      </c>
      <c r="I73" s="2">
        <v>19</v>
      </c>
      <c r="K73" s="2">
        <v>1405</v>
      </c>
      <c r="L73" s="2">
        <v>37</v>
      </c>
      <c r="M73" s="2">
        <v>35</v>
      </c>
      <c r="O73" s="2">
        <v>1087</v>
      </c>
      <c r="P73" s="2">
        <v>25</v>
      </c>
      <c r="Q73" s="2">
        <v>17</v>
      </c>
    </row>
    <row r="74" spans="1:17">
      <c r="A74" t="s">
        <v>136</v>
      </c>
      <c r="B74" t="s">
        <v>137</v>
      </c>
      <c r="C74" s="2">
        <v>816</v>
      </c>
      <c r="D74" s="2">
        <v>919</v>
      </c>
      <c r="E74" s="2">
        <v>192</v>
      </c>
      <c r="G74" s="2">
        <v>716</v>
      </c>
      <c r="H74" s="2">
        <v>995</v>
      </c>
      <c r="I74" s="2">
        <v>90</v>
      </c>
      <c r="K74" s="2">
        <v>877</v>
      </c>
      <c r="L74" s="2">
        <v>1160</v>
      </c>
      <c r="M74" s="2">
        <v>136</v>
      </c>
      <c r="O74" s="2">
        <v>782</v>
      </c>
      <c r="P74" s="2">
        <v>781</v>
      </c>
      <c r="Q74" s="2">
        <v>106</v>
      </c>
    </row>
    <row r="75" spans="1:17">
      <c r="A75" t="s">
        <v>138</v>
      </c>
      <c r="B75" t="s">
        <v>139</v>
      </c>
      <c r="C75" s="2">
        <v>44</v>
      </c>
      <c r="D75" s="2">
        <v>41</v>
      </c>
      <c r="E75" s="2">
        <v>36</v>
      </c>
      <c r="G75" s="2">
        <v>42</v>
      </c>
      <c r="H75" s="2">
        <v>45</v>
      </c>
      <c r="I75" s="2">
        <v>41</v>
      </c>
      <c r="K75" s="2">
        <v>37</v>
      </c>
      <c r="L75" s="2">
        <v>43</v>
      </c>
      <c r="M75" s="2">
        <v>41</v>
      </c>
      <c r="O75" s="2">
        <v>39</v>
      </c>
      <c r="P75" s="2">
        <v>38</v>
      </c>
      <c r="Q75" s="2">
        <v>24</v>
      </c>
    </row>
    <row r="76" spans="1:17">
      <c r="A76" t="s">
        <v>140</v>
      </c>
      <c r="B76" t="s">
        <v>141</v>
      </c>
      <c r="C76" s="2">
        <v>54</v>
      </c>
      <c r="D76" s="2">
        <v>69</v>
      </c>
      <c r="E76" s="2">
        <v>73</v>
      </c>
      <c r="G76" s="2">
        <v>59</v>
      </c>
      <c r="H76" s="2">
        <v>96</v>
      </c>
      <c r="I76" s="2">
        <v>49</v>
      </c>
      <c r="K76" s="2">
        <v>61</v>
      </c>
      <c r="L76" s="2">
        <v>82</v>
      </c>
      <c r="M76" s="2">
        <v>69</v>
      </c>
      <c r="O76" s="2">
        <v>77</v>
      </c>
      <c r="P76" s="2">
        <v>64</v>
      </c>
      <c r="Q76" s="2">
        <v>64</v>
      </c>
    </row>
    <row r="77" spans="1:17">
      <c r="A77" t="s">
        <v>142</v>
      </c>
      <c r="B77" t="s">
        <v>143</v>
      </c>
      <c r="C77" s="2">
        <v>3522</v>
      </c>
      <c r="D77" s="2">
        <v>2587</v>
      </c>
      <c r="E77" s="2">
        <v>2605</v>
      </c>
      <c r="G77" s="2">
        <v>2277</v>
      </c>
      <c r="H77" s="2">
        <v>1064</v>
      </c>
      <c r="I77" s="2">
        <v>1064</v>
      </c>
      <c r="K77" s="2">
        <v>3076</v>
      </c>
      <c r="L77" s="2">
        <v>2009</v>
      </c>
      <c r="M77" s="2">
        <v>1852</v>
      </c>
      <c r="O77" s="2">
        <v>2468</v>
      </c>
      <c r="P77" s="2">
        <v>1276</v>
      </c>
      <c r="Q77" s="2">
        <v>1257</v>
      </c>
    </row>
    <row r="78" spans="1:17">
      <c r="A78" t="s">
        <v>144</v>
      </c>
      <c r="B78" t="s">
        <v>145</v>
      </c>
      <c r="C78" s="2">
        <v>8</v>
      </c>
      <c r="D78" s="2">
        <v>6</v>
      </c>
      <c r="E78" s="2">
        <v>6</v>
      </c>
      <c r="G78" s="2">
        <v>3</v>
      </c>
      <c r="H78" s="2">
        <v>4</v>
      </c>
      <c r="I78" s="2">
        <v>4</v>
      </c>
      <c r="K78" s="2">
        <v>5</v>
      </c>
      <c r="L78" s="2">
        <v>4</v>
      </c>
      <c r="M78" s="2">
        <v>3</v>
      </c>
      <c r="O78" s="2">
        <v>4</v>
      </c>
      <c r="P78" s="2">
        <v>1</v>
      </c>
      <c r="Q78" s="2">
        <v>1</v>
      </c>
    </row>
    <row r="79" spans="1:17">
      <c r="A79" t="s">
        <v>146</v>
      </c>
      <c r="B79" t="s">
        <v>147</v>
      </c>
      <c r="C79" s="2">
        <v>1203</v>
      </c>
      <c r="D79" s="2">
        <v>93</v>
      </c>
      <c r="E79" s="2">
        <v>93</v>
      </c>
      <c r="G79" s="2">
        <v>1239</v>
      </c>
      <c r="H79" s="2">
        <v>68</v>
      </c>
      <c r="I79" s="2">
        <v>56</v>
      </c>
      <c r="K79" s="2">
        <v>1496</v>
      </c>
      <c r="L79" s="2">
        <v>74</v>
      </c>
      <c r="M79" s="2">
        <v>78</v>
      </c>
      <c r="O79" s="2">
        <v>1124</v>
      </c>
      <c r="P79" s="2">
        <v>45</v>
      </c>
      <c r="Q79" s="2">
        <v>39</v>
      </c>
    </row>
    <row r="80" spans="1:17">
      <c r="A80" t="s">
        <v>148</v>
      </c>
      <c r="B80" t="s">
        <v>149</v>
      </c>
      <c r="C80" s="2">
        <v>9</v>
      </c>
      <c r="D80" s="2">
        <v>4</v>
      </c>
      <c r="E80" s="2">
        <v>7</v>
      </c>
      <c r="G80" s="2">
        <v>11</v>
      </c>
      <c r="H80" s="2">
        <v>7</v>
      </c>
      <c r="I80" s="2">
        <v>7</v>
      </c>
      <c r="K80" s="2">
        <v>17</v>
      </c>
      <c r="L80" s="2">
        <v>6</v>
      </c>
      <c r="M80" s="2">
        <v>12</v>
      </c>
      <c r="O80" s="2">
        <v>12</v>
      </c>
      <c r="P80" s="2">
        <v>2</v>
      </c>
      <c r="Q80" s="2">
        <v>4</v>
      </c>
    </row>
    <row r="81" spans="1:17">
      <c r="A81" t="s">
        <v>150</v>
      </c>
      <c r="B81" t="s">
        <v>151</v>
      </c>
      <c r="C81" s="2">
        <v>1290</v>
      </c>
      <c r="D81" s="2">
        <v>199</v>
      </c>
      <c r="E81" s="2">
        <v>206</v>
      </c>
      <c r="G81" s="2">
        <v>1486</v>
      </c>
      <c r="H81" s="2">
        <v>279</v>
      </c>
      <c r="I81" s="2">
        <v>196</v>
      </c>
      <c r="K81" s="2">
        <v>1602</v>
      </c>
      <c r="L81" s="2">
        <v>310</v>
      </c>
      <c r="M81" s="2">
        <v>283</v>
      </c>
      <c r="O81" s="2">
        <v>1305</v>
      </c>
      <c r="P81" s="2">
        <v>204</v>
      </c>
      <c r="Q81" s="2">
        <v>144</v>
      </c>
    </row>
    <row r="82" spans="1:17">
      <c r="A82" t="s">
        <v>152</v>
      </c>
      <c r="B82" t="s">
        <v>153</v>
      </c>
      <c r="C82" s="2">
        <v>2528</v>
      </c>
      <c r="D82" s="2">
        <v>47</v>
      </c>
      <c r="E82" s="2">
        <v>32</v>
      </c>
      <c r="G82" s="2">
        <v>2632</v>
      </c>
      <c r="H82" s="2">
        <v>42</v>
      </c>
      <c r="I82" s="2">
        <v>36</v>
      </c>
      <c r="K82" s="2">
        <v>3374</v>
      </c>
      <c r="L82" s="2">
        <v>49</v>
      </c>
      <c r="M82" s="2">
        <v>65</v>
      </c>
      <c r="O82" s="2">
        <v>2444</v>
      </c>
      <c r="P82" s="2">
        <v>40</v>
      </c>
      <c r="Q82" s="2">
        <v>28</v>
      </c>
    </row>
    <row r="83" spans="1:17">
      <c r="A83" t="s">
        <v>154</v>
      </c>
      <c r="B83" t="s">
        <v>155</v>
      </c>
      <c r="C83" s="2">
        <v>10</v>
      </c>
      <c r="D83" s="2">
        <v>7</v>
      </c>
      <c r="E83" s="2">
        <v>6</v>
      </c>
      <c r="G83" s="2">
        <v>8</v>
      </c>
      <c r="H83" s="2">
        <v>6</v>
      </c>
      <c r="I83" s="2">
        <v>6</v>
      </c>
      <c r="K83" s="2">
        <v>6</v>
      </c>
      <c r="L83" s="2">
        <v>6</v>
      </c>
      <c r="M83" s="2">
        <v>7</v>
      </c>
      <c r="O83" s="2">
        <v>6</v>
      </c>
      <c r="P83" s="2">
        <v>4</v>
      </c>
      <c r="Q83" s="2">
        <v>10</v>
      </c>
    </row>
    <row r="84" spans="1:17">
      <c r="A84" t="s">
        <v>156</v>
      </c>
      <c r="B84" t="s">
        <v>157</v>
      </c>
      <c r="C84" s="2">
        <v>9</v>
      </c>
      <c r="D84" s="2">
        <v>9</v>
      </c>
      <c r="E84" s="2">
        <v>7</v>
      </c>
      <c r="G84" s="2">
        <v>5</v>
      </c>
      <c r="H84" s="2">
        <v>4</v>
      </c>
      <c r="I84" s="2">
        <v>5</v>
      </c>
      <c r="K84" s="2">
        <v>9</v>
      </c>
      <c r="L84" s="2">
        <v>6</v>
      </c>
      <c r="M84" s="2">
        <v>6</v>
      </c>
      <c r="O84" s="2">
        <v>8</v>
      </c>
      <c r="P84" s="2">
        <v>5</v>
      </c>
      <c r="Q84" s="2">
        <v>3</v>
      </c>
    </row>
    <row r="85" spans="1:17">
      <c r="A85" t="s">
        <v>158</v>
      </c>
      <c r="B85" t="s">
        <v>159</v>
      </c>
      <c r="C85" s="2">
        <v>16</v>
      </c>
      <c r="D85" s="2">
        <v>15</v>
      </c>
      <c r="E85" s="2">
        <v>14</v>
      </c>
      <c r="G85" s="2">
        <v>16</v>
      </c>
      <c r="H85" s="2">
        <v>11</v>
      </c>
      <c r="I85" s="2">
        <v>14</v>
      </c>
      <c r="K85" s="2">
        <v>8</v>
      </c>
      <c r="L85" s="2">
        <v>15</v>
      </c>
      <c r="M85" s="2">
        <v>15</v>
      </c>
      <c r="O85" s="2">
        <v>24</v>
      </c>
      <c r="P85" s="2">
        <v>6</v>
      </c>
      <c r="Q85" s="2">
        <v>12</v>
      </c>
    </row>
    <row r="86" spans="1:17">
      <c r="A86" t="s">
        <v>160</v>
      </c>
      <c r="B86" t="s">
        <v>161</v>
      </c>
      <c r="C86" s="2">
        <v>3007</v>
      </c>
      <c r="D86" s="2">
        <v>1783</v>
      </c>
      <c r="E86" s="2">
        <v>1579</v>
      </c>
      <c r="G86" s="2">
        <v>3384</v>
      </c>
      <c r="H86" s="2">
        <v>2487</v>
      </c>
      <c r="I86" s="2">
        <v>1636</v>
      </c>
      <c r="K86" s="2">
        <v>4005</v>
      </c>
      <c r="L86" s="2">
        <v>2738</v>
      </c>
      <c r="M86" s="2">
        <v>2448</v>
      </c>
      <c r="O86" s="2">
        <v>3014</v>
      </c>
      <c r="P86" s="2">
        <v>1899</v>
      </c>
      <c r="Q86" s="2">
        <v>1352</v>
      </c>
    </row>
    <row r="87" spans="1:17">
      <c r="A87" t="s">
        <v>162</v>
      </c>
      <c r="B87" t="s">
        <v>163</v>
      </c>
      <c r="C87" s="2">
        <v>1592</v>
      </c>
      <c r="D87" s="2">
        <v>24</v>
      </c>
      <c r="E87" s="2">
        <v>20</v>
      </c>
      <c r="G87" s="2">
        <v>1685</v>
      </c>
      <c r="H87" s="2">
        <v>31</v>
      </c>
      <c r="I87" s="2">
        <v>20</v>
      </c>
      <c r="K87" s="2">
        <v>2101</v>
      </c>
      <c r="L87" s="2">
        <v>31</v>
      </c>
      <c r="M87" s="2">
        <v>32</v>
      </c>
      <c r="O87" s="2">
        <v>1652</v>
      </c>
      <c r="P87" s="2">
        <v>23</v>
      </c>
      <c r="Q87" s="2">
        <v>16</v>
      </c>
    </row>
    <row r="88" spans="1:17">
      <c r="A88" t="s">
        <v>164</v>
      </c>
      <c r="B88" t="s">
        <v>165</v>
      </c>
      <c r="C88" s="2">
        <v>12286</v>
      </c>
      <c r="D88" s="2">
        <v>2002</v>
      </c>
      <c r="E88" s="2">
        <v>927</v>
      </c>
      <c r="G88" s="2">
        <v>12812</v>
      </c>
      <c r="H88" s="2">
        <v>2109</v>
      </c>
      <c r="I88" s="2">
        <v>957</v>
      </c>
      <c r="K88" s="2">
        <v>15071</v>
      </c>
      <c r="L88" s="2">
        <v>2679</v>
      </c>
      <c r="M88" s="2">
        <v>1218</v>
      </c>
      <c r="O88" s="2">
        <v>12119</v>
      </c>
      <c r="P88" s="2">
        <v>1705</v>
      </c>
      <c r="Q88" s="2">
        <v>734</v>
      </c>
    </row>
    <row r="89" spans="1:17">
      <c r="A89" t="s">
        <v>166</v>
      </c>
      <c r="B89" t="s">
        <v>167</v>
      </c>
      <c r="C89" s="2">
        <v>3628</v>
      </c>
      <c r="D89" s="2">
        <v>62</v>
      </c>
      <c r="E89" s="2">
        <v>51</v>
      </c>
      <c r="G89" s="2">
        <v>3780</v>
      </c>
      <c r="H89" s="2">
        <v>40</v>
      </c>
      <c r="I89" s="2">
        <v>42</v>
      </c>
      <c r="K89" s="2">
        <v>4475</v>
      </c>
      <c r="L89" s="2">
        <v>69</v>
      </c>
      <c r="M89" s="2">
        <v>77</v>
      </c>
      <c r="O89" s="2">
        <v>3723</v>
      </c>
      <c r="P89" s="2">
        <v>48</v>
      </c>
      <c r="Q89" s="2">
        <v>28</v>
      </c>
    </row>
    <row r="90" spans="1:17">
      <c r="A90" t="s">
        <v>168</v>
      </c>
      <c r="B90" t="s">
        <v>169</v>
      </c>
      <c r="C90" s="2">
        <v>8</v>
      </c>
      <c r="D90" s="2">
        <v>6</v>
      </c>
      <c r="E90" s="2">
        <v>2</v>
      </c>
      <c r="G90" s="2">
        <v>7</v>
      </c>
      <c r="H90" s="2">
        <v>5</v>
      </c>
      <c r="I90" s="2">
        <v>3</v>
      </c>
      <c r="K90" s="2">
        <v>9</v>
      </c>
      <c r="L90" s="2">
        <v>1</v>
      </c>
      <c r="M90" s="2">
        <v>3</v>
      </c>
      <c r="O90" s="2">
        <v>6</v>
      </c>
      <c r="P90" s="2">
        <v>3</v>
      </c>
      <c r="Q90" s="2">
        <v>3</v>
      </c>
    </row>
    <row r="92" spans="1:17">
      <c r="A92" t="s">
        <v>46</v>
      </c>
      <c r="B92" t="s">
        <v>47</v>
      </c>
      <c r="C92" s="2">
        <v>32</v>
      </c>
      <c r="D92" s="2">
        <v>68</v>
      </c>
      <c r="E92" s="2">
        <v>63</v>
      </c>
      <c r="G92" s="2">
        <v>37</v>
      </c>
      <c r="H92" s="2">
        <v>101</v>
      </c>
      <c r="I92" s="2">
        <v>42</v>
      </c>
      <c r="K92" s="2">
        <v>47</v>
      </c>
      <c r="L92" s="2">
        <v>67</v>
      </c>
      <c r="M92" s="2">
        <v>77</v>
      </c>
      <c r="O92" s="2">
        <v>33</v>
      </c>
      <c r="P92" s="2">
        <v>20</v>
      </c>
      <c r="Q92" s="2">
        <v>123</v>
      </c>
    </row>
    <row r="93" spans="1:17">
      <c r="A93" t="s">
        <v>48</v>
      </c>
      <c r="B93" t="s">
        <v>49</v>
      </c>
      <c r="C93" s="2">
        <v>210</v>
      </c>
      <c r="D93" s="2">
        <v>450</v>
      </c>
      <c r="E93" s="2">
        <v>481</v>
      </c>
      <c r="G93" s="2">
        <v>102</v>
      </c>
      <c r="H93" s="2">
        <v>673</v>
      </c>
      <c r="I93" s="2">
        <v>194</v>
      </c>
      <c r="K93" s="2">
        <v>364</v>
      </c>
      <c r="L93" s="2">
        <v>295</v>
      </c>
      <c r="M93" s="2">
        <v>509</v>
      </c>
      <c r="O93" s="2">
        <v>148</v>
      </c>
      <c r="P93" s="2">
        <v>86</v>
      </c>
      <c r="Q93" s="2">
        <v>652</v>
      </c>
    </row>
    <row r="94" spans="1:17">
      <c r="A94" t="s">
        <v>50</v>
      </c>
      <c r="B94" t="s">
        <v>51</v>
      </c>
      <c r="C94" s="2">
        <v>209</v>
      </c>
      <c r="D94" s="2">
        <v>521</v>
      </c>
      <c r="E94" s="2">
        <v>569</v>
      </c>
      <c r="G94" s="2">
        <v>82</v>
      </c>
      <c r="H94" s="2">
        <v>903</v>
      </c>
      <c r="I94" s="2">
        <v>209</v>
      </c>
      <c r="K94" s="2">
        <v>434</v>
      </c>
      <c r="L94" s="2">
        <v>325</v>
      </c>
      <c r="M94" s="2">
        <v>625</v>
      </c>
      <c r="O94" s="2">
        <v>143</v>
      </c>
      <c r="P94" s="2">
        <v>106</v>
      </c>
      <c r="Q94" s="2">
        <v>870</v>
      </c>
    </row>
    <row r="95" spans="1:17">
      <c r="A95" t="s">
        <v>52</v>
      </c>
      <c r="B95" t="s">
        <v>53</v>
      </c>
      <c r="C95" s="2">
        <v>716</v>
      </c>
      <c r="D95" s="2">
        <v>892</v>
      </c>
      <c r="E95" s="2">
        <v>762</v>
      </c>
      <c r="G95" s="2">
        <v>748</v>
      </c>
      <c r="H95" s="2">
        <v>881</v>
      </c>
      <c r="I95" s="2">
        <v>857</v>
      </c>
      <c r="K95" s="2">
        <v>700</v>
      </c>
      <c r="L95" s="2">
        <v>810</v>
      </c>
      <c r="M95" s="2">
        <v>800</v>
      </c>
      <c r="O95" s="2">
        <v>709</v>
      </c>
      <c r="P95" s="2">
        <v>705</v>
      </c>
      <c r="Q95" s="2">
        <v>707</v>
      </c>
    </row>
    <row r="96" spans="1:17">
      <c r="A96" t="s">
        <v>54</v>
      </c>
      <c r="B96" t="s">
        <v>55</v>
      </c>
      <c r="C96" s="2">
        <v>498</v>
      </c>
      <c r="D96" s="2">
        <v>690</v>
      </c>
      <c r="E96" s="2">
        <v>610</v>
      </c>
      <c r="G96" s="2">
        <v>553</v>
      </c>
      <c r="H96" s="2">
        <v>686</v>
      </c>
      <c r="I96" s="2">
        <v>628</v>
      </c>
      <c r="K96" s="2">
        <v>475</v>
      </c>
      <c r="L96" s="2">
        <v>609</v>
      </c>
      <c r="M96" s="2">
        <v>614</v>
      </c>
      <c r="O96" s="2">
        <v>540</v>
      </c>
      <c r="P96" s="2">
        <v>567</v>
      </c>
      <c r="Q96" s="2">
        <v>550</v>
      </c>
    </row>
    <row r="97" spans="1:17">
      <c r="A97" t="s">
        <v>56</v>
      </c>
      <c r="B97" t="s">
        <v>57</v>
      </c>
      <c r="C97" s="2">
        <v>795</v>
      </c>
      <c r="D97" s="2">
        <v>1017</v>
      </c>
      <c r="E97" s="2">
        <v>868</v>
      </c>
      <c r="G97" s="2">
        <v>839</v>
      </c>
      <c r="H97" s="2">
        <v>965</v>
      </c>
      <c r="I97" s="2">
        <v>1036</v>
      </c>
      <c r="K97" s="2">
        <v>745</v>
      </c>
      <c r="L97" s="2">
        <v>912</v>
      </c>
      <c r="M97" s="2">
        <v>924</v>
      </c>
      <c r="O97" s="2">
        <v>764</v>
      </c>
      <c r="P97" s="2">
        <v>805</v>
      </c>
      <c r="Q97" s="2">
        <v>785</v>
      </c>
    </row>
    <row r="98" spans="1:17" s="18" customFormat="1" ht="15.75" thickBot="1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 s="1" customFormat="1">
      <c r="B99" s="22" t="s">
        <v>179</v>
      </c>
      <c r="C99" s="24">
        <f>SUM(C19:C24)</f>
        <v>22122</v>
      </c>
      <c r="D99" s="24">
        <f t="shared" ref="D99:Q99" si="0">SUM(D19:D24)</f>
        <v>26142</v>
      </c>
      <c r="E99" s="24">
        <f t="shared" si="0"/>
        <v>26387</v>
      </c>
      <c r="F99" s="24"/>
      <c r="G99" s="24">
        <f t="shared" si="0"/>
        <v>23701</v>
      </c>
      <c r="H99" s="24">
        <f t="shared" si="0"/>
        <v>30857</v>
      </c>
      <c r="I99" s="24">
        <f t="shared" si="0"/>
        <v>28189</v>
      </c>
      <c r="J99" s="24"/>
      <c r="K99" s="24">
        <f t="shared" si="0"/>
        <v>20814</v>
      </c>
      <c r="L99" s="24">
        <f t="shared" si="0"/>
        <v>28287</v>
      </c>
      <c r="M99" s="24">
        <f t="shared" si="0"/>
        <v>26674</v>
      </c>
      <c r="N99" s="24"/>
      <c r="O99" s="24">
        <f t="shared" si="0"/>
        <v>24238</v>
      </c>
      <c r="P99" s="24">
        <f t="shared" si="0"/>
        <v>26167</v>
      </c>
      <c r="Q99" s="24">
        <f t="shared" si="0"/>
        <v>21659</v>
      </c>
    </row>
    <row r="100" spans="1:17">
      <c r="B100" s="21" t="s">
        <v>180</v>
      </c>
      <c r="C100" s="23">
        <f>AVERAGE(C99:E99,G99:I99,K99:M99,O99:Q99)</f>
        <v>25436.416666666668</v>
      </c>
    </row>
    <row r="101" spans="1:17" s="1" customFormat="1">
      <c r="B101" s="22" t="s">
        <v>181</v>
      </c>
      <c r="C101" s="25">
        <f>$C$100/C99</f>
        <v>1.1498244583069646</v>
      </c>
      <c r="D101" s="25">
        <f t="shared" ref="D101:Q101" si="1">$C$100/D99</f>
        <v>0.97300958865682308</v>
      </c>
      <c r="E101" s="25">
        <f t="shared" si="1"/>
        <v>0.96397531612789134</v>
      </c>
      <c r="F101" s="25"/>
      <c r="G101" s="25">
        <f t="shared" si="1"/>
        <v>1.0732212424229639</v>
      </c>
      <c r="H101" s="25">
        <f t="shared" si="1"/>
        <v>0.82433213425370799</v>
      </c>
      <c r="I101" s="25">
        <f t="shared" si="1"/>
        <v>0.90235257251646628</v>
      </c>
      <c r="J101" s="25"/>
      <c r="K101" s="25">
        <f t="shared" si="1"/>
        <v>1.2220820921815445</v>
      </c>
      <c r="L101" s="25">
        <f t="shared" si="1"/>
        <v>0.89922638196580296</v>
      </c>
      <c r="M101" s="25">
        <f t="shared" si="1"/>
        <v>0.95360338406938094</v>
      </c>
      <c r="N101" s="25"/>
      <c r="O101" s="25">
        <f t="shared" si="1"/>
        <v>1.0494437109772534</v>
      </c>
      <c r="P101" s="25">
        <f t="shared" si="1"/>
        <v>0.97207997350352227</v>
      </c>
      <c r="Q101" s="25">
        <f t="shared" si="1"/>
        <v>1.1744040198839589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7"/>
  <sheetViews>
    <sheetView tabSelected="1" topLeftCell="J1" zoomScale="85" zoomScaleNormal="85" workbookViewId="0">
      <pane ySplit="6" topLeftCell="A34" activePane="bottomLeft" state="frozen"/>
      <selection pane="bottomLeft" activeCell="Z42" sqref="Z42"/>
    </sheetView>
  </sheetViews>
  <sheetFormatPr defaultRowHeight="15"/>
  <cols>
    <col min="2" max="2" width="21.5703125" customWidth="1"/>
    <col min="3" max="5" width="11.7109375" customWidth="1"/>
    <col min="6" max="6" width="3" customWidth="1"/>
    <col min="7" max="9" width="11.7109375" customWidth="1"/>
    <col min="10" max="10" width="3.140625" customWidth="1"/>
    <col min="11" max="13" width="11.7109375" customWidth="1"/>
    <col min="14" max="14" width="3" customWidth="1"/>
    <col min="15" max="17" width="11.7109375" customWidth="1"/>
    <col min="18" max="18" width="3.5703125" customWidth="1"/>
    <col min="19" max="21" width="11.7109375" style="1" customWidth="1"/>
  </cols>
  <sheetData>
    <row r="1" spans="1:21">
      <c r="A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1">
      <c r="A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>
      <c r="A3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" ht="15.75" thickBot="1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1" s="11" customFormat="1" ht="18.75">
      <c r="A5" s="10" t="s">
        <v>3</v>
      </c>
      <c r="C5" s="12" t="s">
        <v>170</v>
      </c>
      <c r="D5" s="12" t="s">
        <v>170</v>
      </c>
      <c r="E5" s="12" t="s">
        <v>170</v>
      </c>
      <c r="F5" s="13"/>
      <c r="G5" s="14" t="s">
        <v>171</v>
      </c>
      <c r="H5" s="14" t="s">
        <v>171</v>
      </c>
      <c r="I5" s="14" t="s">
        <v>171</v>
      </c>
      <c r="J5" s="13"/>
      <c r="K5" s="16" t="s">
        <v>172</v>
      </c>
      <c r="L5" s="16" t="s">
        <v>172</v>
      </c>
      <c r="M5" s="16" t="s">
        <v>172</v>
      </c>
      <c r="N5" s="13"/>
      <c r="O5" s="17" t="s">
        <v>173</v>
      </c>
      <c r="P5" s="17" t="s">
        <v>173</v>
      </c>
      <c r="Q5" s="17" t="s">
        <v>173</v>
      </c>
      <c r="R5" s="15"/>
      <c r="S5" s="73" t="s">
        <v>182</v>
      </c>
      <c r="T5" s="74"/>
      <c r="U5" s="75"/>
    </row>
    <row r="6" spans="1:21">
      <c r="A6" s="1" t="s">
        <v>174</v>
      </c>
      <c r="C6" s="9" t="s">
        <v>178</v>
      </c>
      <c r="D6" s="6" t="s">
        <v>176</v>
      </c>
      <c r="E6" s="8" t="s">
        <v>177</v>
      </c>
      <c r="F6" s="7"/>
      <c r="G6" s="9" t="s">
        <v>178</v>
      </c>
      <c r="H6" s="6" t="s">
        <v>176</v>
      </c>
      <c r="I6" s="8" t="s">
        <v>177</v>
      </c>
      <c r="J6" s="7"/>
      <c r="K6" s="9" t="s">
        <v>178</v>
      </c>
      <c r="L6" s="6" t="s">
        <v>176</v>
      </c>
      <c r="M6" s="8" t="s">
        <v>177</v>
      </c>
      <c r="N6" s="7"/>
      <c r="O6" s="9" t="s">
        <v>178</v>
      </c>
      <c r="P6" s="6" t="s">
        <v>176</v>
      </c>
      <c r="Q6" s="8" t="s">
        <v>177</v>
      </c>
      <c r="R6" s="5"/>
      <c r="S6" s="27" t="s">
        <v>178</v>
      </c>
      <c r="T6" s="6" t="s">
        <v>176</v>
      </c>
      <c r="U6" s="28" t="s">
        <v>177</v>
      </c>
    </row>
    <row r="7" spans="1:21">
      <c r="A7" t="s">
        <v>4</v>
      </c>
      <c r="C7" s="2" t="s">
        <v>175</v>
      </c>
      <c r="D7" s="2" t="s">
        <v>175</v>
      </c>
      <c r="E7" s="2" t="s">
        <v>175</v>
      </c>
      <c r="F7" s="2"/>
      <c r="G7" s="2" t="s">
        <v>175</v>
      </c>
      <c r="H7" s="2" t="s">
        <v>175</v>
      </c>
      <c r="I7" s="2" t="s">
        <v>175</v>
      </c>
      <c r="J7" s="2"/>
      <c r="K7" s="2" t="s">
        <v>175</v>
      </c>
      <c r="L7" s="2" t="s">
        <v>175</v>
      </c>
      <c r="M7" s="2" t="s">
        <v>175</v>
      </c>
      <c r="N7" s="2"/>
      <c r="O7" s="2" t="s">
        <v>175</v>
      </c>
      <c r="P7" s="2" t="s">
        <v>175</v>
      </c>
      <c r="Q7" s="2" t="s">
        <v>175</v>
      </c>
      <c r="S7" s="38"/>
      <c r="T7" s="39"/>
      <c r="U7" s="40"/>
    </row>
    <row r="8" spans="1:21">
      <c r="A8" t="s">
        <v>5</v>
      </c>
      <c r="C8" s="3">
        <v>40821</v>
      </c>
      <c r="D8" s="3">
        <v>40821</v>
      </c>
      <c r="E8" s="3">
        <v>40821</v>
      </c>
      <c r="F8" s="3"/>
      <c r="G8" s="3">
        <v>40821</v>
      </c>
      <c r="H8" s="3">
        <v>40821</v>
      </c>
      <c r="I8" s="3">
        <v>40821</v>
      </c>
      <c r="J8" s="3"/>
      <c r="K8" s="3">
        <v>40821</v>
      </c>
      <c r="L8" s="3">
        <v>40821</v>
      </c>
      <c r="M8" s="3">
        <v>40821</v>
      </c>
      <c r="N8" s="3"/>
      <c r="O8" s="3">
        <v>40821</v>
      </c>
      <c r="P8" s="3">
        <v>40821</v>
      </c>
      <c r="Q8" s="3">
        <v>40821</v>
      </c>
      <c r="S8" s="38"/>
      <c r="T8" s="39"/>
      <c r="U8" s="40"/>
    </row>
    <row r="9" spans="1:21">
      <c r="A9" t="s">
        <v>6</v>
      </c>
      <c r="C9" s="2" t="s">
        <v>7</v>
      </c>
      <c r="D9" s="2" t="s">
        <v>7</v>
      </c>
      <c r="E9" s="2" t="s">
        <v>7</v>
      </c>
      <c r="F9" s="2"/>
      <c r="G9" s="2" t="s">
        <v>7</v>
      </c>
      <c r="H9" s="2" t="s">
        <v>7</v>
      </c>
      <c r="I9" s="2" t="s">
        <v>7</v>
      </c>
      <c r="J9" s="2"/>
      <c r="K9" s="2" t="s">
        <v>7</v>
      </c>
      <c r="L9" s="2" t="s">
        <v>7</v>
      </c>
      <c r="M9" s="2" t="s">
        <v>7</v>
      </c>
      <c r="N9" s="2"/>
      <c r="O9" s="2" t="s">
        <v>7</v>
      </c>
      <c r="P9" s="2" t="s">
        <v>7</v>
      </c>
      <c r="Q9" s="2" t="s">
        <v>7</v>
      </c>
      <c r="S9" s="38"/>
      <c r="T9" s="39"/>
      <c r="U9" s="40"/>
    </row>
    <row r="10" spans="1:21" s="4" customFormat="1">
      <c r="A10" s="4" t="s">
        <v>8</v>
      </c>
      <c r="C10" s="4" t="s">
        <v>9</v>
      </c>
      <c r="D10" s="4" t="s">
        <v>9</v>
      </c>
      <c r="E10" s="4" t="s">
        <v>9</v>
      </c>
      <c r="G10" s="4" t="s">
        <v>9</v>
      </c>
      <c r="H10" s="4" t="s">
        <v>9</v>
      </c>
      <c r="I10" s="4" t="s">
        <v>9</v>
      </c>
      <c r="K10" s="4" t="s">
        <v>9</v>
      </c>
      <c r="L10" s="4" t="s">
        <v>9</v>
      </c>
      <c r="M10" s="4" t="s">
        <v>9</v>
      </c>
      <c r="O10" s="4" t="s">
        <v>9</v>
      </c>
      <c r="P10" s="4" t="s">
        <v>9</v>
      </c>
      <c r="Q10" s="4" t="s">
        <v>9</v>
      </c>
      <c r="S10" s="41"/>
      <c r="T10" s="42"/>
      <c r="U10" s="43"/>
    </row>
    <row r="11" spans="1:21">
      <c r="A11" t="s">
        <v>10</v>
      </c>
      <c r="C11" s="2">
        <v>1</v>
      </c>
      <c r="D11" s="2">
        <v>5</v>
      </c>
      <c r="E11" s="2">
        <v>9</v>
      </c>
      <c r="F11" s="2"/>
      <c r="G11" s="2">
        <v>2</v>
      </c>
      <c r="H11" s="2">
        <v>6</v>
      </c>
      <c r="I11" s="2">
        <v>10</v>
      </c>
      <c r="J11" s="2"/>
      <c r="K11" s="2">
        <v>3</v>
      </c>
      <c r="L11" s="2">
        <v>7</v>
      </c>
      <c r="M11" s="2">
        <v>11</v>
      </c>
      <c r="N11" s="2"/>
      <c r="O11" s="2">
        <v>4</v>
      </c>
      <c r="P11" s="2">
        <v>8</v>
      </c>
      <c r="Q11" s="2">
        <v>12</v>
      </c>
      <c r="S11" s="38"/>
      <c r="T11" s="39"/>
      <c r="U11" s="40"/>
    </row>
    <row r="12" spans="1:21">
      <c r="A12" t="s">
        <v>11</v>
      </c>
      <c r="C12" s="2">
        <v>280</v>
      </c>
      <c r="D12" s="2">
        <v>280</v>
      </c>
      <c r="E12" s="2">
        <v>280</v>
      </c>
      <c r="F12" s="2"/>
      <c r="G12" s="2">
        <v>280</v>
      </c>
      <c r="H12" s="2">
        <v>280</v>
      </c>
      <c r="I12" s="2">
        <v>280</v>
      </c>
      <c r="J12" s="2"/>
      <c r="K12" s="2">
        <v>280</v>
      </c>
      <c r="L12" s="2">
        <v>280</v>
      </c>
      <c r="M12" s="2">
        <v>280</v>
      </c>
      <c r="N12" s="2"/>
      <c r="O12" s="2">
        <v>280</v>
      </c>
      <c r="P12" s="2">
        <v>280</v>
      </c>
      <c r="Q12" s="2">
        <v>280</v>
      </c>
      <c r="S12" s="38"/>
      <c r="T12" s="39"/>
      <c r="U12" s="40"/>
    </row>
    <row r="13" spans="1:21">
      <c r="A13" t="s">
        <v>12</v>
      </c>
      <c r="C13" s="2">
        <v>280</v>
      </c>
      <c r="D13" s="2">
        <v>280</v>
      </c>
      <c r="E13" s="2">
        <v>280</v>
      </c>
      <c r="F13" s="2"/>
      <c r="G13" s="2">
        <v>280</v>
      </c>
      <c r="H13" s="2">
        <v>280</v>
      </c>
      <c r="I13" s="2">
        <v>279</v>
      </c>
      <c r="J13" s="2"/>
      <c r="K13" s="2">
        <v>280</v>
      </c>
      <c r="L13" s="2">
        <v>280</v>
      </c>
      <c r="M13" s="2">
        <v>280</v>
      </c>
      <c r="N13" s="2"/>
      <c r="O13" s="2">
        <v>280</v>
      </c>
      <c r="P13" s="2">
        <v>280</v>
      </c>
      <c r="Q13" s="2">
        <v>280</v>
      </c>
      <c r="S13" s="38"/>
      <c r="T13" s="39"/>
      <c r="U13" s="40"/>
    </row>
    <row r="14" spans="1:21">
      <c r="A14" t="s">
        <v>13</v>
      </c>
      <c r="C14" s="2">
        <v>280</v>
      </c>
      <c r="D14" s="2">
        <v>280</v>
      </c>
      <c r="E14" s="2">
        <v>280</v>
      </c>
      <c r="F14" s="2"/>
      <c r="G14" s="2">
        <v>280</v>
      </c>
      <c r="H14" s="2">
        <v>280</v>
      </c>
      <c r="I14" s="2">
        <v>280</v>
      </c>
      <c r="J14" s="2"/>
      <c r="K14" s="2">
        <v>280</v>
      </c>
      <c r="L14" s="2">
        <v>280</v>
      </c>
      <c r="M14" s="2">
        <v>280</v>
      </c>
      <c r="N14" s="2"/>
      <c r="O14" s="2">
        <v>280</v>
      </c>
      <c r="P14" s="2">
        <v>280</v>
      </c>
      <c r="Q14" s="2">
        <v>280</v>
      </c>
      <c r="S14" s="38"/>
      <c r="T14" s="39"/>
      <c r="U14" s="40"/>
    </row>
    <row r="15" spans="1:21">
      <c r="A15" t="s">
        <v>14</v>
      </c>
      <c r="C15" s="2">
        <v>1</v>
      </c>
      <c r="D15" s="2">
        <v>1</v>
      </c>
      <c r="E15" s="2">
        <v>1</v>
      </c>
      <c r="F15" s="2"/>
      <c r="G15" s="2">
        <v>1</v>
      </c>
      <c r="H15" s="2">
        <v>1</v>
      </c>
      <c r="I15" s="2">
        <v>0.996</v>
      </c>
      <c r="J15" s="2"/>
      <c r="K15" s="2">
        <v>1</v>
      </c>
      <c r="L15" s="2">
        <v>1</v>
      </c>
      <c r="M15" s="2">
        <v>1</v>
      </c>
      <c r="N15" s="2"/>
      <c r="O15" s="2">
        <v>1</v>
      </c>
      <c r="P15" s="2">
        <v>1</v>
      </c>
      <c r="Q15" s="2">
        <v>1</v>
      </c>
      <c r="S15" s="38"/>
      <c r="T15" s="39"/>
      <c r="U15" s="40"/>
    </row>
    <row r="16" spans="1:21">
      <c r="A16" t="s">
        <v>15</v>
      </c>
      <c r="C16" s="2" t="s">
        <v>16</v>
      </c>
      <c r="D16" s="2" t="s">
        <v>16</v>
      </c>
      <c r="E16" s="2" t="s">
        <v>16</v>
      </c>
      <c r="F16" s="2"/>
      <c r="G16" s="2" t="s">
        <v>16</v>
      </c>
      <c r="H16" s="2" t="s">
        <v>16</v>
      </c>
      <c r="I16" s="2" t="s">
        <v>16</v>
      </c>
      <c r="J16" s="2"/>
      <c r="K16" s="2" t="s">
        <v>16</v>
      </c>
      <c r="L16" s="2" t="s">
        <v>16</v>
      </c>
      <c r="M16" s="2" t="s">
        <v>16</v>
      </c>
      <c r="N16" s="2"/>
      <c r="O16" s="2" t="s">
        <v>16</v>
      </c>
      <c r="P16" s="2" t="s">
        <v>16</v>
      </c>
      <c r="Q16" s="2" t="s">
        <v>16</v>
      </c>
      <c r="S16" s="38"/>
      <c r="T16" s="39"/>
      <c r="U16" s="40"/>
    </row>
    <row r="17" spans="1:21">
      <c r="A17" t="s">
        <v>17</v>
      </c>
      <c r="C17" s="2">
        <v>0.16</v>
      </c>
      <c r="D17" s="2">
        <v>0.11</v>
      </c>
      <c r="E17" s="2">
        <v>0.1</v>
      </c>
      <c r="F17" s="2"/>
      <c r="G17" s="2">
        <v>0.19</v>
      </c>
      <c r="H17" s="2">
        <v>0.11</v>
      </c>
      <c r="I17" s="2">
        <v>0.1</v>
      </c>
      <c r="J17" s="2"/>
      <c r="K17" s="2">
        <v>0.2</v>
      </c>
      <c r="L17" s="2">
        <v>0.11</v>
      </c>
      <c r="M17" s="2">
        <v>0.11</v>
      </c>
      <c r="N17" s="2"/>
      <c r="O17" s="2">
        <v>0.17</v>
      </c>
      <c r="P17" s="2">
        <v>0.1</v>
      </c>
      <c r="Q17" s="2">
        <v>0.09</v>
      </c>
      <c r="S17" s="38"/>
      <c r="T17" s="39"/>
      <c r="U17" s="40"/>
    </row>
    <row r="18" spans="1:21">
      <c r="S18" s="29"/>
      <c r="T18" s="30"/>
      <c r="U18" s="31"/>
    </row>
    <row r="19" spans="1:21">
      <c r="A19" t="s">
        <v>18</v>
      </c>
      <c r="B19" t="s">
        <v>19</v>
      </c>
      <c r="C19" s="26">
        <f>'Raw Data Sorted by Sample'!C19*'Raw Data Sorted by Sample'!C$101</f>
        <v>17801.582263508426</v>
      </c>
      <c r="D19" s="26">
        <f>'Raw Data Sorted by Sample'!D19*'Raw Data Sorted by Sample'!D$101</f>
        <v>17808.021491597177</v>
      </c>
      <c r="E19" s="26">
        <f>'Raw Data Sorted by Sample'!E19*'Raw Data Sorted by Sample'!E$101</f>
        <v>17767.993026869291</v>
      </c>
      <c r="F19" s="26"/>
      <c r="G19" s="26">
        <f>'Raw Data Sorted by Sample'!G19*'Raw Data Sorted by Sample'!G$101</f>
        <v>17589.022942069954</v>
      </c>
      <c r="H19" s="26">
        <f>'Raw Data Sorted by Sample'!H19*'Raw Data Sorted by Sample'!H$101</f>
        <v>17900.37229531927</v>
      </c>
      <c r="I19" s="26">
        <f>'Raw Data Sorted by Sample'!I19*'Raw Data Sorted by Sample'!I$101</f>
        <v>17813.342134047562</v>
      </c>
      <c r="J19" s="26"/>
      <c r="K19" s="26">
        <f>'Raw Data Sorted by Sample'!K19*'Raw Data Sorted by Sample'!K$101</f>
        <v>17717.746172448031</v>
      </c>
      <c r="L19" s="26">
        <f>'Raw Data Sorted by Sample'!L19*'Raw Data Sorted by Sample'!L$101</f>
        <v>17921.581792578454</v>
      </c>
      <c r="M19" s="26">
        <f>'Raw Data Sorted by Sample'!M19*'Raw Data Sorted by Sample'!M$101</f>
        <v>17709.368445552474</v>
      </c>
      <c r="N19" s="26"/>
      <c r="O19" s="26">
        <f>'Raw Data Sorted by Sample'!O19*'Raw Data Sorted by Sample'!O$101</f>
        <v>17596.022701955608</v>
      </c>
      <c r="P19" s="26">
        <f>'Raw Data Sorted by Sample'!P19*'Raw Data Sorted by Sample'!P$101</f>
        <v>17972.786630106624</v>
      </c>
      <c r="Q19" s="26">
        <f>'Raw Data Sorted by Sample'!Q19*'Raw Data Sorted by Sample'!Q$101</f>
        <v>17800.441729381164</v>
      </c>
      <c r="S19" s="32">
        <f>AVERAGE(C19,G19,K19,O19)</f>
        <v>17676.093519995506</v>
      </c>
      <c r="T19" s="33">
        <f>AVERAGE(D19,H19,L19,P19)</f>
        <v>17900.690552400381</v>
      </c>
      <c r="U19" s="34">
        <f t="shared" ref="T19:U33" si="0">AVERAGE(E19,I19,M19,Q19)</f>
        <v>17772.78633396262</v>
      </c>
    </row>
    <row r="20" spans="1:21">
      <c r="A20" t="s">
        <v>20</v>
      </c>
      <c r="B20" t="s">
        <v>21</v>
      </c>
      <c r="C20" s="26">
        <f>'Raw Data Sorted by Sample'!C20*'Raw Data Sorted by Sample'!C$101</f>
        <v>5145.4644509236668</v>
      </c>
      <c r="D20" s="26">
        <f>'Raw Data Sorted by Sample'!D20*'Raw Data Sorted by Sample'!D$101</f>
        <v>5208.5203280799742</v>
      </c>
      <c r="E20" s="26">
        <f>'Raw Data Sorted by Sample'!E20*'Raw Data Sorted by Sample'!E$101</f>
        <v>5272.9449792195655</v>
      </c>
      <c r="F20" s="26"/>
      <c r="G20" s="26">
        <f>'Raw Data Sorted by Sample'!G20*'Raw Data Sorted by Sample'!G$101</f>
        <v>5348.9346722360524</v>
      </c>
      <c r="H20" s="26">
        <f>'Raw Data Sorted by Sample'!H20*'Raw Data Sorted by Sample'!H$101</f>
        <v>5179.278799516047</v>
      </c>
      <c r="I20" s="26">
        <f>'Raw Data Sorted by Sample'!I20*'Raw Data Sorted by Sample'!I$101</f>
        <v>5243.5707988931854</v>
      </c>
      <c r="J20" s="26"/>
      <c r="K20" s="26">
        <f>'Raw Data Sorted by Sample'!K20*'Raw Data Sorted by Sample'!K$101</f>
        <v>5281.8388024086353</v>
      </c>
      <c r="L20" s="26">
        <f>'Raw Data Sorted by Sample'!L20*'Raw Data Sorted by Sample'!L$101</f>
        <v>5172.3501490672988</v>
      </c>
      <c r="M20" s="26">
        <f>'Raw Data Sorted by Sample'!M20*'Raw Data Sorted by Sample'!M$101</f>
        <v>5356.3902083177127</v>
      </c>
      <c r="N20" s="26"/>
      <c r="O20" s="26">
        <f>'Raw Data Sorted by Sample'!O20*'Raw Data Sorted by Sample'!O$101</f>
        <v>5414.0801049316506</v>
      </c>
      <c r="P20" s="26">
        <f>'Raw Data Sorted by Sample'!P20*'Raw Data Sorted by Sample'!P$101</f>
        <v>5209.3765780053754</v>
      </c>
      <c r="Q20" s="26">
        <f>'Raw Data Sorted by Sample'!Q20*'Raw Data Sorted by Sample'!Q$101</f>
        <v>5248.4115648614124</v>
      </c>
      <c r="S20" s="32">
        <f t="shared" ref="S20:S83" si="1">AVERAGE(C20,G20,K20,O20)</f>
        <v>5297.5795076250015</v>
      </c>
      <c r="T20" s="33">
        <f t="shared" si="0"/>
        <v>5192.3814636671741</v>
      </c>
      <c r="U20" s="34">
        <f t="shared" si="0"/>
        <v>5280.3293878229688</v>
      </c>
    </row>
    <row r="21" spans="1:21">
      <c r="A21" t="s">
        <v>22</v>
      </c>
      <c r="B21" t="s">
        <v>23</v>
      </c>
      <c r="C21" s="26">
        <f>'Raw Data Sorted by Sample'!C21*'Raw Data Sorted by Sample'!C$101</f>
        <v>1521.2177583401142</v>
      </c>
      <c r="D21" s="26">
        <f>'Raw Data Sorted by Sample'!D21*'Raw Data Sorted by Sample'!D$101</f>
        <v>1397.2417693111979</v>
      </c>
      <c r="E21" s="26">
        <f>'Raw Data Sorted by Sample'!E21*'Raw Data Sorted by Sample'!E$101</f>
        <v>1400.656134333826</v>
      </c>
      <c r="F21" s="26"/>
      <c r="G21" s="26">
        <f>'Raw Data Sorted by Sample'!G21*'Raw Data Sorted by Sample'!G$101</f>
        <v>1514.315173058802</v>
      </c>
      <c r="H21" s="26">
        <f>'Raw Data Sorted by Sample'!H21*'Raw Data Sorted by Sample'!H$101</f>
        <v>1349.4317037733199</v>
      </c>
      <c r="I21" s="26">
        <f>'Raw Data Sorted by Sample'!I21*'Raw Data Sorted by Sample'!I$101</f>
        <v>1393.2323719654239</v>
      </c>
      <c r="J21" s="26"/>
      <c r="K21" s="26">
        <f>'Raw Data Sorted by Sample'!K21*'Raw Data Sorted by Sample'!K$101</f>
        <v>1423.7256373914993</v>
      </c>
      <c r="L21" s="26">
        <f>'Raw Data Sorted by Sample'!L21*'Raw Data Sorted by Sample'!L$101</f>
        <v>1352.4364784765676</v>
      </c>
      <c r="M21" s="26">
        <f>'Raw Data Sorted by Sample'!M21*'Raw Data Sorted by Sample'!M$101</f>
        <v>1393.2145441253656</v>
      </c>
      <c r="N21" s="26"/>
      <c r="O21" s="26">
        <f>'Raw Data Sorted by Sample'!O21*'Raw Data Sorted by Sample'!O$101</f>
        <v>1470.270639079132</v>
      </c>
      <c r="P21" s="26">
        <f>'Raw Data Sorted by Sample'!P21*'Raw Data Sorted by Sample'!P$101</f>
        <v>1311.3358842562516</v>
      </c>
      <c r="Q21" s="26">
        <f>'Raw Data Sorted by Sample'!Q21*'Raw Data Sorted by Sample'!Q$101</f>
        <v>1428.075288178894</v>
      </c>
      <c r="S21" s="32">
        <f t="shared" si="1"/>
        <v>1482.3823019673869</v>
      </c>
      <c r="T21" s="33">
        <f t="shared" si="0"/>
        <v>1352.6114589543345</v>
      </c>
      <c r="U21" s="34">
        <f t="shared" si="0"/>
        <v>1403.7945846508774</v>
      </c>
    </row>
    <row r="22" spans="1:21">
      <c r="A22" t="s">
        <v>24</v>
      </c>
      <c r="B22" t="s">
        <v>25</v>
      </c>
      <c r="C22" s="26">
        <f>'Raw Data Sorted by Sample'!C22*'Raw Data Sorted by Sample'!C$101</f>
        <v>571.46275577856136</v>
      </c>
      <c r="D22" s="26">
        <f>'Raw Data Sorted by Sample'!D22*'Raw Data Sorted by Sample'!D$101</f>
        <v>637.32128057021907</v>
      </c>
      <c r="E22" s="26">
        <f>'Raw Data Sorted by Sample'!E22*'Raw Data Sorted by Sample'!E$101</f>
        <v>593.80879473478103</v>
      </c>
      <c r="F22" s="26"/>
      <c r="G22" s="26">
        <f>'Raw Data Sorted by Sample'!G22*'Raw Data Sorted by Sample'!G$101</f>
        <v>618.1754356356272</v>
      </c>
      <c r="H22" s="26">
        <f>'Raw Data Sorted by Sample'!H22*'Raw Data Sorted by Sample'!H$101</f>
        <v>604.23545440796795</v>
      </c>
      <c r="I22" s="26">
        <f>'Raw Data Sorted by Sample'!I22*'Raw Data Sorted by Sample'!I$101</f>
        <v>591.94328757080189</v>
      </c>
      <c r="J22" s="26"/>
      <c r="K22" s="26">
        <f>'Raw Data Sorted by Sample'!K22*'Raw Data Sorted by Sample'!K$101</f>
        <v>604.93063562986458</v>
      </c>
      <c r="L22" s="26">
        <f>'Raw Data Sorted by Sample'!L22*'Raw Data Sorted by Sample'!L$101</f>
        <v>629.45846737606212</v>
      </c>
      <c r="M22" s="26">
        <f>'Raw Data Sorted by Sample'!M22*'Raw Data Sorted by Sample'!M$101</f>
        <v>590.2804947389468</v>
      </c>
      <c r="N22" s="26"/>
      <c r="O22" s="26">
        <f>'Raw Data Sorted by Sample'!O22*'Raw Data Sorted by Sample'!O$101</f>
        <v>579.29292845944394</v>
      </c>
      <c r="P22" s="26">
        <f>'Raw Data Sorted by Sample'!P22*'Raw Data Sorted by Sample'!P$101</f>
        <v>580.33174418160274</v>
      </c>
      <c r="Q22" s="26">
        <f>'Raw Data Sorted by Sample'!Q22*'Raw Data Sorted by Sample'!Q$101</f>
        <v>571.93475768348799</v>
      </c>
      <c r="S22" s="32">
        <f t="shared" si="1"/>
        <v>593.46543887587427</v>
      </c>
      <c r="T22" s="33">
        <f t="shared" si="0"/>
        <v>612.83673663396303</v>
      </c>
      <c r="U22" s="34">
        <f t="shared" si="0"/>
        <v>586.99183368200443</v>
      </c>
    </row>
    <row r="23" spans="1:21">
      <c r="A23" t="s">
        <v>26</v>
      </c>
      <c r="B23" t="s">
        <v>27</v>
      </c>
      <c r="C23" s="26">
        <f>'Raw Data Sorted by Sample'!C23*'Raw Data Sorted by Sample'!C$101</f>
        <v>196.61998237049093</v>
      </c>
      <c r="D23" s="26">
        <f>'Raw Data Sorted by Sample'!D23*'Raw Data Sorted by Sample'!D$101</f>
        <v>203.35900402927604</v>
      </c>
      <c r="E23" s="26">
        <f>'Raw Data Sorted by Sample'!E23*'Raw Data Sorted by Sample'!E$101</f>
        <v>198.57891512234562</v>
      </c>
      <c r="F23" s="26"/>
      <c r="G23" s="26">
        <f>'Raw Data Sorted by Sample'!G23*'Raw Data Sorted by Sample'!G$101</f>
        <v>187.81371742401868</v>
      </c>
      <c r="H23" s="26">
        <f>'Raw Data Sorted by Sample'!H23*'Raw Data Sorted by Sample'!H$101</f>
        <v>207.73169783193441</v>
      </c>
      <c r="I23" s="26">
        <f>'Raw Data Sorted by Sample'!I23*'Raw Data Sorted by Sample'!I$101</f>
        <v>202.12697624368843</v>
      </c>
      <c r="J23" s="26"/>
      <c r="K23" s="26">
        <f>'Raw Data Sorted by Sample'!K23*'Raw Data Sorted by Sample'!K$101</f>
        <v>224.86310496140419</v>
      </c>
      <c r="L23" s="26">
        <f>'Raw Data Sorted by Sample'!L23*'Raw Data Sorted by Sample'!L$101</f>
        <v>201.42670956033987</v>
      </c>
      <c r="M23" s="26">
        <f>'Raw Data Sorted by Sample'!M23*'Raw Data Sorted by Sample'!M$101</f>
        <v>211.69995126340257</v>
      </c>
      <c r="N23" s="26"/>
      <c r="O23" s="26">
        <f>'Raw Data Sorted by Sample'!O23*'Raw Data Sorted by Sample'!O$101</f>
        <v>204.64152364056443</v>
      </c>
      <c r="P23" s="26">
        <f>'Raw Data Sorted by Sample'!P23*'Raw Data Sorted by Sample'!P$101</f>
        <v>183.7231149921657</v>
      </c>
      <c r="Q23" s="26">
        <f>'Raw Data Sorted by Sample'!Q23*'Raw Data Sorted by Sample'!Q$101</f>
        <v>219.61355171830033</v>
      </c>
      <c r="S23" s="32">
        <f t="shared" si="1"/>
        <v>203.48458209911956</v>
      </c>
      <c r="T23" s="33">
        <f t="shared" si="0"/>
        <v>199.06013160342903</v>
      </c>
      <c r="U23" s="34">
        <f t="shared" si="0"/>
        <v>208.00484858693423</v>
      </c>
    </row>
    <row r="24" spans="1:21">
      <c r="A24" t="s">
        <v>28</v>
      </c>
      <c r="B24" t="s">
        <v>29</v>
      </c>
      <c r="C24" s="26">
        <f>'Raw Data Sorted by Sample'!C24*'Raw Data Sorted by Sample'!C$101</f>
        <v>200.06945574541183</v>
      </c>
      <c r="D24" s="26">
        <f>'Raw Data Sorted by Sample'!D24*'Raw Data Sorted by Sample'!D$101</f>
        <v>181.95279307882592</v>
      </c>
      <c r="E24" s="26">
        <f>'Raw Data Sorted by Sample'!E24*'Raw Data Sorted by Sample'!E$101</f>
        <v>202.43481638685719</v>
      </c>
      <c r="F24" s="26"/>
      <c r="G24" s="26">
        <f>'Raw Data Sorted by Sample'!G24*'Raw Data Sorted by Sample'!G$101</f>
        <v>178.15472624221201</v>
      </c>
      <c r="H24" s="26">
        <f>'Raw Data Sorted by Sample'!H24*'Raw Data Sorted by Sample'!H$101</f>
        <v>195.3667158181288</v>
      </c>
      <c r="I24" s="26">
        <f>'Raw Data Sorted by Sample'!I24*'Raw Data Sorted by Sample'!I$101</f>
        <v>192.20109794600731</v>
      </c>
      <c r="J24" s="26"/>
      <c r="K24" s="26">
        <f>'Raw Data Sorted by Sample'!K24*'Raw Data Sorted by Sample'!K$101</f>
        <v>183.31231382723166</v>
      </c>
      <c r="L24" s="26">
        <f>'Raw Data Sorted by Sample'!L24*'Raw Data Sorted by Sample'!L$101</f>
        <v>159.16306960794714</v>
      </c>
      <c r="M24" s="26">
        <f>'Raw Data Sorted by Sample'!M24*'Raw Data Sorted by Sample'!M$101</f>
        <v>175.46302266876609</v>
      </c>
      <c r="N24" s="26"/>
      <c r="O24" s="26">
        <f>'Raw Data Sorted by Sample'!O24*'Raw Data Sorted by Sample'!O$101</f>
        <v>172.10876860026957</v>
      </c>
      <c r="P24" s="26">
        <f>'Raw Data Sorted by Sample'!P24*'Raw Data Sorted by Sample'!P$101</f>
        <v>178.8627151246481</v>
      </c>
      <c r="Q24" s="26">
        <f>'Raw Data Sorted by Sample'!Q24*'Raw Data Sorted by Sample'!Q$101</f>
        <v>167.93977484340613</v>
      </c>
      <c r="S24" s="32">
        <f t="shared" si="1"/>
        <v>183.41131610378125</v>
      </c>
      <c r="T24" s="33">
        <f t="shared" si="0"/>
        <v>178.83632340738751</v>
      </c>
      <c r="U24" s="34">
        <f t="shared" si="0"/>
        <v>184.50967796125917</v>
      </c>
    </row>
    <row r="25" spans="1:21"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S25" s="32"/>
      <c r="T25" s="33"/>
      <c r="U25" s="34"/>
    </row>
    <row r="26" spans="1:21">
      <c r="A26" t="s">
        <v>30</v>
      </c>
      <c r="B26" t="s">
        <v>31</v>
      </c>
      <c r="C26" s="26">
        <f>'Raw Data Sorted by Sample'!C26*'Raw Data Sorted by Sample'!C$101</f>
        <v>9.1985956664557165</v>
      </c>
      <c r="D26" s="26">
        <f>'Raw Data Sorted by Sample'!D26*'Raw Data Sorted by Sample'!D$101</f>
        <v>15.568153418509169</v>
      </c>
      <c r="E26" s="26">
        <f>'Raw Data Sorted by Sample'!E26*'Raw Data Sorted by Sample'!E$101</f>
        <v>7.7118025290231307</v>
      </c>
      <c r="F26" s="26"/>
      <c r="G26" s="26">
        <f>'Raw Data Sorted by Sample'!G26*'Raw Data Sorted by Sample'!G$101</f>
        <v>5.3661062121148193</v>
      </c>
      <c r="H26" s="26">
        <f>'Raw Data Sorted by Sample'!H26*'Raw Data Sorted by Sample'!H$101</f>
        <v>10.716317745298204</v>
      </c>
      <c r="I26" s="26">
        <f>'Raw Data Sorted by Sample'!I26*'Raw Data Sorted by Sample'!I$101</f>
        <v>8.1211731526481969</v>
      </c>
      <c r="J26" s="26"/>
      <c r="K26" s="26">
        <f>'Raw Data Sorted by Sample'!K26*'Raw Data Sorted by Sample'!K$101</f>
        <v>9.7766567374523561</v>
      </c>
      <c r="L26" s="26">
        <f>'Raw Data Sorted by Sample'!L26*'Raw Data Sorted by Sample'!L$101</f>
        <v>9.8914902016238333</v>
      </c>
      <c r="M26" s="26">
        <f>'Raw Data Sorted by Sample'!M26*'Raw Data Sorted by Sample'!M$101</f>
        <v>8.5824304566244294</v>
      </c>
      <c r="N26" s="26"/>
      <c r="O26" s="26">
        <f>'Raw Data Sorted by Sample'!O26*'Raw Data Sorted by Sample'!O$101</f>
        <v>6.296662265863521</v>
      </c>
      <c r="P26" s="26">
        <f>'Raw Data Sorted by Sample'!P26*'Raw Data Sorted by Sample'!P$101</f>
        <v>9.7207997350352233</v>
      </c>
      <c r="Q26" s="26">
        <f>'Raw Data Sorted by Sample'!Q26*'Raw Data Sorted by Sample'!Q$101</f>
        <v>9.3952321590716714</v>
      </c>
      <c r="S26" s="32">
        <f t="shared" si="1"/>
        <v>7.659505220471603</v>
      </c>
      <c r="T26" s="33">
        <f t="shared" si="0"/>
        <v>11.474190275116607</v>
      </c>
      <c r="U26" s="34">
        <f t="shared" si="0"/>
        <v>8.4526595743418582</v>
      </c>
    </row>
    <row r="27" spans="1:21">
      <c r="A27" t="s">
        <v>32</v>
      </c>
      <c r="B27" t="s">
        <v>33</v>
      </c>
      <c r="C27" s="26">
        <f>'Raw Data Sorted by Sample'!C27*'Raw Data Sorted by Sample'!C$101</f>
        <v>21.846664707832325</v>
      </c>
      <c r="D27" s="26">
        <f>'Raw Data Sorted by Sample'!D27*'Raw Data Sorted by Sample'!D$101</f>
        <v>17.514172595822814</v>
      </c>
      <c r="E27" s="26">
        <f>'Raw Data Sorted by Sample'!E27*'Raw Data Sorted by Sample'!E$101</f>
        <v>23.135407587069391</v>
      </c>
      <c r="F27" s="26"/>
      <c r="G27" s="26">
        <f>'Raw Data Sorted by Sample'!G27*'Raw Data Sorted by Sample'!G$101</f>
        <v>17.171539878767422</v>
      </c>
      <c r="H27" s="26">
        <f>'Raw Data Sorted by Sample'!H27*'Raw Data Sorted by Sample'!H$101</f>
        <v>23.905631893357533</v>
      </c>
      <c r="I27" s="26">
        <f>'Raw Data Sorted by Sample'!I27*'Raw Data Sorted by Sample'!I$101</f>
        <v>24.363519457944591</v>
      </c>
      <c r="J27" s="26"/>
      <c r="K27" s="26">
        <f>'Raw Data Sorted by Sample'!K27*'Raw Data Sorted by Sample'!K$101</f>
        <v>23.219559751449346</v>
      </c>
      <c r="L27" s="26">
        <f>'Raw Data Sorted by Sample'!L27*'Raw Data Sorted by Sample'!L$101</f>
        <v>17.085301257350256</v>
      </c>
      <c r="M27" s="26">
        <f>'Raw Data Sorted by Sample'!M27*'Raw Data Sorted by Sample'!M$101</f>
        <v>23.840084601734524</v>
      </c>
      <c r="N27" s="26"/>
      <c r="O27" s="26">
        <f>'Raw Data Sorted by Sample'!O27*'Raw Data Sorted by Sample'!O$101</f>
        <v>24.13720535247683</v>
      </c>
      <c r="P27" s="26">
        <f>'Raw Data Sorted by Sample'!P27*'Raw Data Sorted by Sample'!P$101</f>
        <v>28.190319231602146</v>
      </c>
      <c r="Q27" s="26">
        <f>'Raw Data Sorted by Sample'!Q27*'Raw Data Sorted by Sample'!Q$101</f>
        <v>17.616060298259384</v>
      </c>
      <c r="S27" s="32">
        <f t="shared" si="1"/>
        <v>21.593742422631482</v>
      </c>
      <c r="T27" s="33">
        <f t="shared" si="0"/>
        <v>21.673856244533187</v>
      </c>
      <c r="U27" s="34">
        <f t="shared" si="0"/>
        <v>22.238767986251972</v>
      </c>
    </row>
    <row r="28" spans="1:21">
      <c r="A28" t="s">
        <v>34</v>
      </c>
      <c r="B28" t="s">
        <v>35</v>
      </c>
      <c r="C28" s="26">
        <f>'Raw Data Sorted by Sample'!C28*'Raw Data Sorted by Sample'!C$101</f>
        <v>6.8989467498417874</v>
      </c>
      <c r="D28" s="26">
        <f>'Raw Data Sorted by Sample'!D28*'Raw Data Sorted by Sample'!D$101</f>
        <v>7.7840767092545846</v>
      </c>
      <c r="E28" s="26">
        <f>'Raw Data Sorted by Sample'!E28*'Raw Data Sorted by Sample'!E$101</f>
        <v>2.8919259483836739</v>
      </c>
      <c r="F28" s="26"/>
      <c r="G28" s="26">
        <f>'Raw Data Sorted by Sample'!G28*'Raw Data Sorted by Sample'!G$101</f>
        <v>10.732212424229639</v>
      </c>
      <c r="H28" s="26">
        <f>'Raw Data Sorted by Sample'!H28*'Raw Data Sorted by Sample'!H$101</f>
        <v>9.0676534767907881</v>
      </c>
      <c r="I28" s="26">
        <f>'Raw Data Sorted by Sample'!I28*'Raw Data Sorted by Sample'!I$101</f>
        <v>6.3164680076152635</v>
      </c>
      <c r="J28" s="26"/>
      <c r="K28" s="26">
        <f>'Raw Data Sorted by Sample'!K28*'Raw Data Sorted by Sample'!K$101</f>
        <v>14.664985106178534</v>
      </c>
      <c r="L28" s="26">
        <f>'Raw Data Sorted by Sample'!L28*'Raw Data Sorted by Sample'!L$101</f>
        <v>4.4961319098290149</v>
      </c>
      <c r="M28" s="26">
        <f>'Raw Data Sorted by Sample'!M28*'Raw Data Sorted by Sample'!M$101</f>
        <v>5.7216203044162857</v>
      </c>
      <c r="N28" s="26"/>
      <c r="O28" s="26">
        <f>'Raw Data Sorted by Sample'!O28*'Raw Data Sorted by Sample'!O$101</f>
        <v>7.3461059768407742</v>
      </c>
      <c r="P28" s="26">
        <f>'Raw Data Sorted by Sample'!P28*'Raw Data Sorted by Sample'!P$101</f>
        <v>1.9441599470070445</v>
      </c>
      <c r="Q28" s="26">
        <f>'Raw Data Sorted by Sample'!Q28*'Raw Data Sorted by Sample'!Q$101</f>
        <v>5.8720200994197942</v>
      </c>
      <c r="S28" s="32">
        <f t="shared" si="1"/>
        <v>9.9105625642726842</v>
      </c>
      <c r="T28" s="33">
        <f t="shared" si="0"/>
        <v>5.8230055107203578</v>
      </c>
      <c r="U28" s="34">
        <f t="shared" si="0"/>
        <v>5.2005085899587549</v>
      </c>
    </row>
    <row r="29" spans="1:21">
      <c r="A29" t="s">
        <v>36</v>
      </c>
      <c r="B29" t="s">
        <v>37</v>
      </c>
      <c r="C29" s="26">
        <f>'Raw Data Sorted by Sample'!C29*'Raw Data Sorted by Sample'!C$101</f>
        <v>21.846664707832325</v>
      </c>
      <c r="D29" s="26">
        <f>'Raw Data Sorted by Sample'!D29*'Raw Data Sorted by Sample'!D$101</f>
        <v>9.7300958865682308</v>
      </c>
      <c r="E29" s="26">
        <f>'Raw Data Sorted by Sample'!E29*'Raw Data Sorted by Sample'!E$101</f>
        <v>18.315531006429936</v>
      </c>
      <c r="F29" s="26"/>
      <c r="G29" s="26">
        <f>'Raw Data Sorted by Sample'!G29*'Raw Data Sorted by Sample'!G$101</f>
        <v>8.5857699393837112</v>
      </c>
      <c r="H29" s="26">
        <f>'Raw Data Sorted by Sample'!H29*'Raw Data Sorted by Sample'!H$101</f>
        <v>18.135306953581576</v>
      </c>
      <c r="I29" s="26">
        <f>'Raw Data Sorted by Sample'!I29*'Raw Data Sorted by Sample'!I$101</f>
        <v>9.0235257251646637</v>
      </c>
      <c r="J29" s="26"/>
      <c r="K29" s="26">
        <f>'Raw Data Sorted by Sample'!K29*'Raw Data Sorted by Sample'!K$101</f>
        <v>17.109149290541623</v>
      </c>
      <c r="L29" s="26">
        <f>'Raw Data Sorted by Sample'!L29*'Raw Data Sorted by Sample'!L$101</f>
        <v>13.488395729487044</v>
      </c>
      <c r="M29" s="26">
        <f>'Raw Data Sorted by Sample'!M29*'Raw Data Sorted by Sample'!M$101</f>
        <v>16.211257529179477</v>
      </c>
      <c r="N29" s="26"/>
      <c r="O29" s="26">
        <f>'Raw Data Sorted by Sample'!O29*'Raw Data Sorted by Sample'!O$101</f>
        <v>14.692211953681548</v>
      </c>
      <c r="P29" s="26">
        <f>'Raw Data Sorted by Sample'!P29*'Raw Data Sorted by Sample'!P$101</f>
        <v>13.609119629049312</v>
      </c>
      <c r="Q29" s="26">
        <f>'Raw Data Sorted by Sample'!Q29*'Raw Data Sorted by Sample'!Q$101</f>
        <v>11.744040198839588</v>
      </c>
      <c r="S29" s="32">
        <f t="shared" si="1"/>
        <v>15.558448972859802</v>
      </c>
      <c r="T29" s="33">
        <f t="shared" si="0"/>
        <v>13.74072954967154</v>
      </c>
      <c r="U29" s="34">
        <f t="shared" si="0"/>
        <v>13.823588614903414</v>
      </c>
    </row>
    <row r="30" spans="1:21">
      <c r="A30" t="s">
        <v>38</v>
      </c>
      <c r="B30" t="s">
        <v>39</v>
      </c>
      <c r="C30" s="26">
        <f>'Raw Data Sorted by Sample'!C30*'Raw Data Sorted by Sample'!C$101</f>
        <v>11.498244583069646</v>
      </c>
      <c r="D30" s="26">
        <f>'Raw Data Sorted by Sample'!D30*'Raw Data Sorted by Sample'!D$101</f>
        <v>8.7570862979114068</v>
      </c>
      <c r="E30" s="26">
        <f>'Raw Data Sorted by Sample'!E30*'Raw Data Sorted by Sample'!E$101</f>
        <v>6.7478272128952392</v>
      </c>
      <c r="F30" s="26"/>
      <c r="G30" s="26">
        <f>'Raw Data Sorted by Sample'!G30*'Raw Data Sorted by Sample'!G$101</f>
        <v>9.6589911818066749</v>
      </c>
      <c r="H30" s="26">
        <f>'Raw Data Sorted by Sample'!H30*'Raw Data Sorted by Sample'!H$101</f>
        <v>17.310974819327868</v>
      </c>
      <c r="I30" s="26">
        <f>'Raw Data Sorted by Sample'!I30*'Raw Data Sorted by Sample'!I$101</f>
        <v>16.242346305296394</v>
      </c>
      <c r="J30" s="26"/>
      <c r="K30" s="26">
        <f>'Raw Data Sorted by Sample'!K30*'Raw Data Sorted by Sample'!K$101</f>
        <v>18.331231382723168</v>
      </c>
      <c r="L30" s="26">
        <f>'Raw Data Sorted by Sample'!L30*'Raw Data Sorted by Sample'!L$101</f>
        <v>11.689942965555439</v>
      </c>
      <c r="M30" s="26">
        <f>'Raw Data Sorted by Sample'!M30*'Raw Data Sorted by Sample'!M$101</f>
        <v>15.257654145110095</v>
      </c>
      <c r="N30" s="26"/>
      <c r="O30" s="26">
        <f>'Raw Data Sorted by Sample'!O30*'Raw Data Sorted by Sample'!O$101</f>
        <v>10.494437109772534</v>
      </c>
      <c r="P30" s="26">
        <f>'Raw Data Sorted by Sample'!P30*'Raw Data Sorted by Sample'!P$101</f>
        <v>7.7766397880281781</v>
      </c>
      <c r="Q30" s="26">
        <f>'Raw Data Sorted by Sample'!Q30*'Raw Data Sorted by Sample'!Q$101</f>
        <v>14.092848238607507</v>
      </c>
      <c r="S30" s="32">
        <f t="shared" si="1"/>
        <v>12.495726064343005</v>
      </c>
      <c r="T30" s="33">
        <f t="shared" si="0"/>
        <v>11.383660967705723</v>
      </c>
      <c r="U30" s="34">
        <f t="shared" si="0"/>
        <v>13.085168975477309</v>
      </c>
    </row>
    <row r="31" spans="1:21">
      <c r="A31" t="s">
        <v>40</v>
      </c>
      <c r="B31" t="s">
        <v>41</v>
      </c>
      <c r="C31" s="26">
        <f>'Raw Data Sorted by Sample'!C31*'Raw Data Sorted by Sample'!C$101</f>
        <v>22.996489166139291</v>
      </c>
      <c r="D31" s="26">
        <f>'Raw Data Sorted by Sample'!D31*'Raw Data Sorted by Sample'!D$101</f>
        <v>17.514172595822814</v>
      </c>
      <c r="E31" s="26">
        <f>'Raw Data Sorted by Sample'!E31*'Raw Data Sorted by Sample'!E$101</f>
        <v>9.6397531612789127</v>
      </c>
      <c r="F31" s="26"/>
      <c r="G31" s="26">
        <f>'Raw Data Sorted by Sample'!G31*'Raw Data Sorted by Sample'!G$101</f>
        <v>22.537646090882241</v>
      </c>
      <c r="H31" s="26">
        <f>'Raw Data Sorted by Sample'!H31*'Raw Data Sorted by Sample'!H$101</f>
        <v>15.662310550820452</v>
      </c>
      <c r="I31" s="26">
        <f>'Raw Data Sorted by Sample'!I31*'Raw Data Sorted by Sample'!I$101</f>
        <v>20.754109167878724</v>
      </c>
      <c r="J31" s="26"/>
      <c r="K31" s="26">
        <f>'Raw Data Sorted by Sample'!K31*'Raw Data Sorted by Sample'!K$101</f>
        <v>21.997477659267801</v>
      </c>
      <c r="L31" s="26">
        <f>'Raw Data Sorted by Sample'!L31*'Raw Data Sorted by Sample'!L$101</f>
        <v>17.98452763931606</v>
      </c>
      <c r="M31" s="26">
        <f>'Raw Data Sorted by Sample'!M31*'Raw Data Sorted by Sample'!M$101</f>
        <v>16.211257529179477</v>
      </c>
      <c r="N31" s="26"/>
      <c r="O31" s="26">
        <f>'Raw Data Sorted by Sample'!O31*'Raw Data Sorted by Sample'!O$101</f>
        <v>20.988874219545067</v>
      </c>
      <c r="P31" s="26">
        <f>'Raw Data Sorted by Sample'!P31*'Raw Data Sorted by Sample'!P$101</f>
        <v>14.581199602552834</v>
      </c>
      <c r="Q31" s="26">
        <f>'Raw Data Sorted by Sample'!Q31*'Raw Data Sorted by Sample'!Q$101</f>
        <v>8.2208281391877129</v>
      </c>
      <c r="S31" s="32">
        <f t="shared" si="1"/>
        <v>22.1301217839586</v>
      </c>
      <c r="T31" s="33">
        <f t="shared" si="0"/>
        <v>16.435552597128037</v>
      </c>
      <c r="U31" s="34">
        <f t="shared" si="0"/>
        <v>13.706486999381205</v>
      </c>
    </row>
    <row r="32" spans="1:21">
      <c r="A32" t="s">
        <v>42</v>
      </c>
      <c r="B32" t="s">
        <v>43</v>
      </c>
      <c r="C32" s="26">
        <f>'Raw Data Sorted by Sample'!C32*'Raw Data Sorted by Sample'!C$101</f>
        <v>0</v>
      </c>
      <c r="D32" s="26">
        <f>'Raw Data Sorted by Sample'!D32*'Raw Data Sorted by Sample'!D$101</f>
        <v>0.97300958865682308</v>
      </c>
      <c r="E32" s="26">
        <f>'Raw Data Sorted by Sample'!E32*'Raw Data Sorted by Sample'!E$101</f>
        <v>0</v>
      </c>
      <c r="F32" s="26"/>
      <c r="G32" s="26">
        <f>'Raw Data Sorted by Sample'!G32*'Raw Data Sorted by Sample'!G$101</f>
        <v>1.0732212424229639</v>
      </c>
      <c r="H32" s="26">
        <f>'Raw Data Sorted by Sample'!H32*'Raw Data Sorted by Sample'!H$101</f>
        <v>2.4729964027611242</v>
      </c>
      <c r="I32" s="26">
        <f>'Raw Data Sorted by Sample'!I32*'Raw Data Sorted by Sample'!I$101</f>
        <v>0</v>
      </c>
      <c r="J32" s="26"/>
      <c r="K32" s="26">
        <f>'Raw Data Sorted by Sample'!K32*'Raw Data Sorted by Sample'!K$101</f>
        <v>3.6662462765446335</v>
      </c>
      <c r="L32" s="26">
        <f>'Raw Data Sorted by Sample'!L32*'Raw Data Sorted by Sample'!L$101</f>
        <v>0</v>
      </c>
      <c r="M32" s="26">
        <f>'Raw Data Sorted by Sample'!M32*'Raw Data Sorted by Sample'!M$101</f>
        <v>0</v>
      </c>
      <c r="N32" s="26"/>
      <c r="O32" s="26">
        <f>'Raw Data Sorted by Sample'!O32*'Raw Data Sorted by Sample'!O$101</f>
        <v>1.0494437109772534</v>
      </c>
      <c r="P32" s="26">
        <f>'Raw Data Sorted by Sample'!P32*'Raw Data Sorted by Sample'!P$101</f>
        <v>2.9162399205105669</v>
      </c>
      <c r="Q32" s="26">
        <f>'Raw Data Sorted by Sample'!Q32*'Raw Data Sorted by Sample'!Q$101</f>
        <v>1.1744040198839589</v>
      </c>
      <c r="S32" s="32">
        <f t="shared" si="1"/>
        <v>1.4472278074862126</v>
      </c>
      <c r="T32" s="33">
        <f t="shared" si="0"/>
        <v>1.5905614779821287</v>
      </c>
      <c r="U32" s="34">
        <f t="shared" si="0"/>
        <v>0.29360100497098973</v>
      </c>
    </row>
    <row r="33" spans="1:21" ht="15" customHeight="1">
      <c r="A33" t="s">
        <v>44</v>
      </c>
      <c r="B33" t="s">
        <v>45</v>
      </c>
      <c r="C33" s="26">
        <f>'Raw Data Sorted by Sample'!C33*'Raw Data Sorted by Sample'!C$101</f>
        <v>5.7491222915348228</v>
      </c>
      <c r="D33" s="26">
        <f>'Raw Data Sorted by Sample'!D33*'Raw Data Sorted by Sample'!D$101</f>
        <v>5.8380575319409385</v>
      </c>
      <c r="E33" s="26">
        <f>'Raw Data Sorted by Sample'!E33*'Raw Data Sorted by Sample'!E$101</f>
        <v>1.9279506322557827</v>
      </c>
      <c r="F33" s="26"/>
      <c r="G33" s="26">
        <f>'Raw Data Sorted by Sample'!G33*'Raw Data Sorted by Sample'!G$101</f>
        <v>5.3661062121148193</v>
      </c>
      <c r="H33" s="26">
        <f>'Raw Data Sorted by Sample'!H33*'Raw Data Sorted by Sample'!H$101</f>
        <v>6.5946570740296639</v>
      </c>
      <c r="I33" s="26">
        <f>'Raw Data Sorted by Sample'!I33*'Raw Data Sorted by Sample'!I$101</f>
        <v>3.6094102900658651</v>
      </c>
      <c r="J33" s="26"/>
      <c r="K33" s="26">
        <f>'Raw Data Sorted by Sample'!K33*'Raw Data Sorted by Sample'!K$101</f>
        <v>12.220820921815445</v>
      </c>
      <c r="L33" s="26">
        <f>'Raw Data Sorted by Sample'!L33*'Raw Data Sorted by Sample'!L$101</f>
        <v>6.294584673760621</v>
      </c>
      <c r="M33" s="26">
        <f>'Raw Data Sorted by Sample'!M33*'Raw Data Sorted by Sample'!M$101</f>
        <v>3.8144135362775238</v>
      </c>
      <c r="N33" s="26"/>
      <c r="O33" s="26">
        <f>'Raw Data Sorted by Sample'!O33*'Raw Data Sorted by Sample'!O$101</f>
        <v>9.4449933987952814</v>
      </c>
      <c r="P33" s="26">
        <f>'Raw Data Sorted by Sample'!P33*'Raw Data Sorted by Sample'!P$101</f>
        <v>3.8883198940140891</v>
      </c>
      <c r="Q33" s="26">
        <f>'Raw Data Sorted by Sample'!Q33*'Raw Data Sorted by Sample'!Q$101</f>
        <v>0</v>
      </c>
      <c r="S33" s="32">
        <f t="shared" si="1"/>
        <v>8.1952607060650919</v>
      </c>
      <c r="T33" s="33">
        <f t="shared" si="0"/>
        <v>5.653904793436328</v>
      </c>
      <c r="U33" s="34">
        <f t="shared" si="0"/>
        <v>2.3379436146497929</v>
      </c>
    </row>
    <row r="34" spans="1:21" ht="15.75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S34" s="32"/>
      <c r="T34" s="33"/>
      <c r="U34" s="34"/>
    </row>
    <row r="35" spans="1:21">
      <c r="A35" t="s">
        <v>58</v>
      </c>
      <c r="B35" t="s">
        <v>59</v>
      </c>
      <c r="C35" s="26">
        <f>'Raw Data Sorted by Sample'!C35*'Raw Data Sorted by Sample'!C$101</f>
        <v>259.86032757737399</v>
      </c>
      <c r="D35" s="26">
        <f>'Raw Data Sorted by Sample'!D35*'Raw Data Sorted by Sample'!D$101</f>
        <v>84.651834213143601</v>
      </c>
      <c r="E35" s="26">
        <f>'Raw Data Sorted by Sample'!E35*'Raw Data Sorted by Sample'!E$101</f>
        <v>6.7478272128952392</v>
      </c>
      <c r="F35" s="26"/>
      <c r="G35" s="26">
        <f>'Raw Data Sorted by Sample'!G35*'Raw Data Sorted by Sample'!G$101</f>
        <v>255.42665569666542</v>
      </c>
      <c r="H35" s="26">
        <f>'Raw Data Sorted by Sample'!H35*'Raw Data Sorted by Sample'!H$101</f>
        <v>65.122238606042927</v>
      </c>
      <c r="I35" s="26">
        <f>'Raw Data Sorted by Sample'!I35*'Raw Data Sorted by Sample'!I$101</f>
        <v>7.2188205801317302</v>
      </c>
      <c r="J35" s="26"/>
      <c r="K35" s="26">
        <f>'Raw Data Sorted by Sample'!K35*'Raw Data Sorted by Sample'!K$101</f>
        <v>344.62714999519557</v>
      </c>
      <c r="L35" s="26">
        <f>'Raw Data Sorted by Sample'!L35*'Raw Data Sorted by Sample'!L$101</f>
        <v>44.961319098290147</v>
      </c>
      <c r="M35" s="26">
        <f>'Raw Data Sorted by Sample'!M35*'Raw Data Sorted by Sample'!M$101</f>
        <v>7.6288270725550476</v>
      </c>
      <c r="N35" s="26"/>
      <c r="O35" s="26">
        <f>'Raw Data Sorted by Sample'!O35*'Raw Data Sorted by Sample'!O$101</f>
        <v>234.0259475479275</v>
      </c>
      <c r="P35" s="26">
        <f>'Raw Data Sorted by Sample'!P35*'Raw Data Sorted by Sample'!P$101</f>
        <v>22.357839390581013</v>
      </c>
      <c r="Q35" s="26">
        <f>'Raw Data Sorted by Sample'!Q35*'Raw Data Sorted by Sample'!Q$101</f>
        <v>3.5232120596518768</v>
      </c>
      <c r="S35" s="32">
        <f t="shared" si="1"/>
        <v>273.48502020429061</v>
      </c>
      <c r="T35" s="33">
        <f t="shared" ref="T35:T97" si="2">AVERAGE(D35,H35,L35,P35)</f>
        <v>54.27330782701442</v>
      </c>
      <c r="U35" s="34">
        <f t="shared" ref="U35:U97" si="3">AVERAGE(E35,I35,M35,Q35)</f>
        <v>6.2796717313084729</v>
      </c>
    </row>
    <row r="36" spans="1:21">
      <c r="A36" t="s">
        <v>60</v>
      </c>
      <c r="B36" t="s">
        <v>61</v>
      </c>
      <c r="C36" s="26">
        <f>'Raw Data Sorted by Sample'!C36*'Raw Data Sorted by Sample'!C$101</f>
        <v>732.43817994153642</v>
      </c>
      <c r="D36" s="26">
        <f>'Raw Data Sorted by Sample'!D36*'Raw Data Sorted by Sample'!D$101</f>
        <v>7.7840767092545846</v>
      </c>
      <c r="E36" s="26">
        <f>'Raw Data Sorted by Sample'!E36*'Raw Data Sorted by Sample'!E$101</f>
        <v>7.7118025290231307</v>
      </c>
      <c r="F36" s="26"/>
      <c r="G36" s="26">
        <f>'Raw Data Sorted by Sample'!G36*'Raw Data Sorted by Sample'!G$101</f>
        <v>711.54568372642507</v>
      </c>
      <c r="H36" s="26">
        <f>'Raw Data Sorted by Sample'!H36*'Raw Data Sorted by Sample'!H$101</f>
        <v>6.5946570740296639</v>
      </c>
      <c r="I36" s="26">
        <f>'Raw Data Sorted by Sample'!I36*'Raw Data Sorted by Sample'!I$101</f>
        <v>6.3164680076152635</v>
      </c>
      <c r="J36" s="26"/>
      <c r="K36" s="26">
        <f>'Raw Data Sorted by Sample'!K36*'Raw Data Sorted by Sample'!K$101</f>
        <v>1026.5489574324974</v>
      </c>
      <c r="L36" s="26">
        <f>'Raw Data Sorted by Sample'!L36*'Raw Data Sorted by Sample'!L$101</f>
        <v>12.589169347521242</v>
      </c>
      <c r="M36" s="26">
        <f>'Raw Data Sorted by Sample'!M36*'Raw Data Sorted by Sample'!M$101</f>
        <v>20.025671065457001</v>
      </c>
      <c r="N36" s="26"/>
      <c r="O36" s="26">
        <f>'Raw Data Sorted by Sample'!O36*'Raw Data Sorted by Sample'!O$101</f>
        <v>751.40169705971346</v>
      </c>
      <c r="P36" s="26">
        <f>'Raw Data Sorted by Sample'!P36*'Raw Data Sorted by Sample'!P$101</f>
        <v>10.692879708538745</v>
      </c>
      <c r="Q36" s="26">
        <f>'Raw Data Sorted by Sample'!Q36*'Raw Data Sorted by Sample'!Q$101</f>
        <v>4.6976160795358357</v>
      </c>
      <c r="S36" s="32">
        <f t="shared" si="1"/>
        <v>805.48362954004313</v>
      </c>
      <c r="T36" s="33">
        <f t="shared" si="2"/>
        <v>9.415195709836059</v>
      </c>
      <c r="U36" s="34">
        <f t="shared" si="3"/>
        <v>9.6878894204078065</v>
      </c>
    </row>
    <row r="37" spans="1:21">
      <c r="A37" t="s">
        <v>62</v>
      </c>
      <c r="B37" t="s">
        <v>63</v>
      </c>
      <c r="C37" s="26">
        <f>'Raw Data Sorted by Sample'!C37*'Raw Data Sorted by Sample'!C$101</f>
        <v>3566.7554696682041</v>
      </c>
      <c r="D37" s="26">
        <f>'Raw Data Sorted by Sample'!D37*'Raw Data Sorted by Sample'!D$101</f>
        <v>763.81252709560613</v>
      </c>
      <c r="E37" s="26">
        <f>'Raw Data Sorted by Sample'!E37*'Raw Data Sorted by Sample'!E$101</f>
        <v>787.56783327648725</v>
      </c>
      <c r="F37" s="26"/>
      <c r="G37" s="26">
        <f>'Raw Data Sorted by Sample'!G37*'Raw Data Sorted by Sample'!G$101</f>
        <v>3051.1679922084863</v>
      </c>
      <c r="H37" s="26">
        <f>'Raw Data Sorted by Sample'!H37*'Raw Data Sorted by Sample'!H$101</f>
        <v>294.28657192857378</v>
      </c>
      <c r="I37" s="26">
        <f>'Raw Data Sorted by Sample'!I37*'Raw Data Sorted by Sample'!I$101</f>
        <v>264.38930374732462</v>
      </c>
      <c r="J37" s="26"/>
      <c r="K37" s="26">
        <f>'Raw Data Sorted by Sample'!K37*'Raw Data Sorted by Sample'!K$101</f>
        <v>4371.3876437333847</v>
      </c>
      <c r="L37" s="26">
        <f>'Raw Data Sorted by Sample'!L37*'Raw Data Sorted by Sample'!L$101</f>
        <v>476.58998244187558</v>
      </c>
      <c r="M37" s="26">
        <f>'Raw Data Sorted by Sample'!M37*'Raw Data Sorted by Sample'!M$101</f>
        <v>487.29132925945368</v>
      </c>
      <c r="N37" s="26"/>
      <c r="O37" s="26">
        <f>'Raw Data Sorted by Sample'!O37*'Raw Data Sorted by Sample'!O$101</f>
        <v>2913.2557416728555</v>
      </c>
      <c r="P37" s="26">
        <f>'Raw Data Sorted by Sample'!P37*'Raw Data Sorted by Sample'!P$101</f>
        <v>410.21774881848637</v>
      </c>
      <c r="Q37" s="26">
        <f>'Raw Data Sorted by Sample'!Q37*'Raw Data Sorted by Sample'!Q$101</f>
        <v>416.91342705880544</v>
      </c>
      <c r="S37" s="32">
        <f t="shared" si="1"/>
        <v>3475.6417118207328</v>
      </c>
      <c r="T37" s="33">
        <f t="shared" si="2"/>
        <v>486.22670757113548</v>
      </c>
      <c r="U37" s="34">
        <f t="shared" si="3"/>
        <v>489.04047333551773</v>
      </c>
    </row>
    <row r="38" spans="1:21">
      <c r="A38" t="s">
        <v>64</v>
      </c>
      <c r="B38" t="s">
        <v>65</v>
      </c>
      <c r="C38" s="26">
        <f>'Raw Data Sorted by Sample'!C38*'Raw Data Sorted by Sample'!C$101</f>
        <v>2424.9797825693881</v>
      </c>
      <c r="D38" s="26">
        <f>'Raw Data Sorted by Sample'!D38*'Raw Data Sorted by Sample'!D$101</f>
        <v>595.48186825797575</v>
      </c>
      <c r="E38" s="26">
        <f>'Raw Data Sorted by Sample'!E38*'Raw Data Sorted by Sample'!E$101</f>
        <v>607.30444916057149</v>
      </c>
      <c r="F38" s="26"/>
      <c r="G38" s="26">
        <f>'Raw Data Sorted by Sample'!G38*'Raw Data Sorted by Sample'!G$101</f>
        <v>2026.2417056945558</v>
      </c>
      <c r="H38" s="26">
        <f>'Raw Data Sorted by Sample'!H38*'Raw Data Sorted by Sample'!H$101</f>
        <v>309.94888247939423</v>
      </c>
      <c r="I38" s="26">
        <f>'Raw Data Sorted by Sample'!I38*'Raw Data Sorted by Sample'!I$101</f>
        <v>328.45633639599373</v>
      </c>
      <c r="J38" s="26"/>
      <c r="K38" s="26">
        <f>'Raw Data Sorted by Sample'!K38*'Raw Data Sorted by Sample'!K$101</f>
        <v>2871.8929166266298</v>
      </c>
      <c r="L38" s="26">
        <f>'Raw Data Sorted by Sample'!L38*'Raw Data Sorted by Sample'!L$101</f>
        <v>499.07064199102064</v>
      </c>
      <c r="M38" s="26">
        <f>'Raw Data Sorted by Sample'!M38*'Raw Data Sorted by Sample'!M$101</f>
        <v>521.62105108595142</v>
      </c>
      <c r="N38" s="26"/>
      <c r="O38" s="26">
        <f>'Raw Data Sorted by Sample'!O38*'Raw Data Sorted by Sample'!O$101</f>
        <v>1929.926984487169</v>
      </c>
      <c r="P38" s="26">
        <f>'Raw Data Sorted by Sample'!P38*'Raw Data Sorted by Sample'!P$101</f>
        <v>393.69238926892649</v>
      </c>
      <c r="Q38" s="26">
        <f>'Raw Data Sorted by Sample'!Q38*'Raw Data Sorted by Sample'!Q$101</f>
        <v>439.22710343660066</v>
      </c>
      <c r="S38" s="32">
        <f t="shared" si="1"/>
        <v>2313.2603473444356</v>
      </c>
      <c r="T38" s="33">
        <f t="shared" si="2"/>
        <v>449.54844549932926</v>
      </c>
      <c r="U38" s="34">
        <f t="shared" si="3"/>
        <v>474.15223501977931</v>
      </c>
    </row>
    <row r="39" spans="1:21">
      <c r="A39" t="s">
        <v>66</v>
      </c>
      <c r="B39" t="s">
        <v>67</v>
      </c>
      <c r="C39" s="26">
        <f>'Raw Data Sorted by Sample'!C39*'Raw Data Sorted by Sample'!C$101</f>
        <v>2200.7640131995304</v>
      </c>
      <c r="D39" s="26">
        <f>'Raw Data Sorted by Sample'!D39*'Raw Data Sorted by Sample'!D$101</f>
        <v>1075.1755954657895</v>
      </c>
      <c r="E39" s="26">
        <f>'Raw Data Sorted by Sample'!E39*'Raw Data Sorted by Sample'!E$101</f>
        <v>937.94798259243828</v>
      </c>
      <c r="F39" s="26"/>
      <c r="G39" s="26">
        <f>'Raw Data Sorted by Sample'!G39*'Raw Data Sorted by Sample'!G$101</f>
        <v>2111.0261838459701</v>
      </c>
      <c r="H39" s="26">
        <f>'Raw Data Sorted by Sample'!H39*'Raw Data Sorted by Sample'!H$101</f>
        <v>969.41458988236059</v>
      </c>
      <c r="I39" s="26">
        <f>'Raw Data Sorted by Sample'!I39*'Raw Data Sorted by Sample'!I$101</f>
        <v>967.32195773765181</v>
      </c>
      <c r="J39" s="26"/>
      <c r="K39" s="26">
        <f>'Raw Data Sorted by Sample'!K39*'Raw Data Sorted by Sample'!K$101</f>
        <v>2860.8941777969958</v>
      </c>
      <c r="L39" s="26">
        <f>'Raw Data Sorted by Sample'!L39*'Raw Data Sorted by Sample'!L$101</f>
        <v>1455.8475124026349</v>
      </c>
      <c r="M39" s="26">
        <f>'Raw Data Sorted by Sample'!M39*'Raw Data Sorted by Sample'!M$101</f>
        <v>1441.8483167129041</v>
      </c>
      <c r="N39" s="26"/>
      <c r="O39" s="26">
        <f>'Raw Data Sorted by Sample'!O39*'Raw Data Sorted by Sample'!O$101</f>
        <v>1837.5759379211706</v>
      </c>
      <c r="P39" s="26">
        <f>'Raw Data Sorted by Sample'!P39*'Raw Data Sorted by Sample'!P$101</f>
        <v>886.53693583521226</v>
      </c>
      <c r="Q39" s="26">
        <f>'Raw Data Sorted by Sample'!Q39*'Raw Data Sorted by Sample'!Q$101</f>
        <v>977.1041445434538</v>
      </c>
      <c r="S39" s="32">
        <f t="shared" si="1"/>
        <v>2252.5650781909167</v>
      </c>
      <c r="T39" s="33">
        <f t="shared" si="2"/>
        <v>1096.7436583964993</v>
      </c>
      <c r="U39" s="34">
        <f t="shared" si="3"/>
        <v>1081.0556003966119</v>
      </c>
    </row>
    <row r="40" spans="1:21">
      <c r="A40" t="s">
        <v>68</v>
      </c>
      <c r="B40" t="s">
        <v>69</v>
      </c>
      <c r="C40" s="26">
        <f>'Raw Data Sorted by Sample'!C40*'Raw Data Sorted by Sample'!C$101</f>
        <v>7148.458657294399</v>
      </c>
      <c r="D40" s="26">
        <f>'Raw Data Sorted by Sample'!D40*'Raw Data Sorted by Sample'!D$101</f>
        <v>2740.9680112462706</v>
      </c>
      <c r="E40" s="26">
        <f>'Raw Data Sorted by Sample'!E40*'Raw Data Sorted by Sample'!E$101</f>
        <v>2650.9321193517012</v>
      </c>
      <c r="F40" s="26"/>
      <c r="G40" s="26">
        <f>'Raw Data Sorted by Sample'!G40*'Raw Data Sorted by Sample'!G$101</f>
        <v>5663.3884962659804</v>
      </c>
      <c r="H40" s="26">
        <f>'Raw Data Sorted by Sample'!H40*'Raw Data Sorted by Sample'!H$101</f>
        <v>1123.5646989878039</v>
      </c>
      <c r="I40" s="26">
        <f>'Raw Data Sorted by Sample'!I40*'Raw Data Sorted by Sample'!I$101</f>
        <v>1258.7818386604704</v>
      </c>
      <c r="J40" s="26"/>
      <c r="K40" s="26">
        <f>'Raw Data Sorted by Sample'!K40*'Raw Data Sorted by Sample'!K$101</f>
        <v>8333.377786585952</v>
      </c>
      <c r="L40" s="26">
        <f>'Raw Data Sorted by Sample'!L40*'Raw Data Sorted by Sample'!L$101</f>
        <v>1887.4761757462204</v>
      </c>
      <c r="M40" s="26">
        <f>'Raw Data Sorted by Sample'!M40*'Raw Data Sorted by Sample'!M$101</f>
        <v>2067.4121366624181</v>
      </c>
      <c r="N40" s="26"/>
      <c r="O40" s="26">
        <f>'Raw Data Sorted by Sample'!O40*'Raw Data Sorted by Sample'!O$101</f>
        <v>5937.7525167092999</v>
      </c>
      <c r="P40" s="26">
        <f>'Raw Data Sorted by Sample'!P40*'Raw Data Sorted by Sample'!P$101</f>
        <v>1946.1041069540515</v>
      </c>
      <c r="Q40" s="26">
        <f>'Raw Data Sorted by Sample'!Q40*'Raw Data Sorted by Sample'!Q$101</f>
        <v>2278.3437985748801</v>
      </c>
      <c r="S40" s="32">
        <f t="shared" si="1"/>
        <v>6770.7443642139078</v>
      </c>
      <c r="T40" s="33">
        <f t="shared" si="2"/>
        <v>1924.5282482335865</v>
      </c>
      <c r="U40" s="34">
        <f t="shared" si="3"/>
        <v>2063.8674733123676</v>
      </c>
    </row>
    <row r="41" spans="1:21">
      <c r="A41" t="s">
        <v>70</v>
      </c>
      <c r="B41" t="s">
        <v>71</v>
      </c>
      <c r="C41" s="26">
        <f>'Raw Data Sorted by Sample'!C41*'Raw Data Sorted by Sample'!C$101</f>
        <v>691.04449944248574</v>
      </c>
      <c r="D41" s="26">
        <f>'Raw Data Sorted by Sample'!D41*'Raw Data Sorted by Sample'!D$101</f>
        <v>14.595143829852347</v>
      </c>
      <c r="E41" s="26">
        <f>'Raw Data Sorted by Sample'!E41*'Raw Data Sorted by Sample'!E$101</f>
        <v>5.7838518967673478</v>
      </c>
      <c r="F41" s="26"/>
      <c r="G41" s="26">
        <f>'Raw Data Sorted by Sample'!G41*'Raw Data Sorted by Sample'!G$101</f>
        <v>677.20260396889023</v>
      </c>
      <c r="H41" s="26">
        <f>'Raw Data Sorted by Sample'!H41*'Raw Data Sorted by Sample'!H$101</f>
        <v>13.189314148059328</v>
      </c>
      <c r="I41" s="26">
        <f>'Raw Data Sorted by Sample'!I41*'Raw Data Sorted by Sample'!I$101</f>
        <v>10.828230870197595</v>
      </c>
      <c r="J41" s="26"/>
      <c r="K41" s="26">
        <f>'Raw Data Sorted by Sample'!K41*'Raw Data Sorted by Sample'!K$101</f>
        <v>859.12371080362584</v>
      </c>
      <c r="L41" s="26">
        <f>'Raw Data Sorted by Sample'!L41*'Raw Data Sorted by Sample'!L$101</f>
        <v>20.682206785213467</v>
      </c>
      <c r="M41" s="26">
        <f>'Raw Data Sorted by Sample'!M41*'Raw Data Sorted by Sample'!M$101</f>
        <v>16.211257529179477</v>
      </c>
      <c r="N41" s="26"/>
      <c r="O41" s="26">
        <f>'Raw Data Sorted by Sample'!O41*'Raw Data Sorted by Sample'!O$101</f>
        <v>725.16560428528214</v>
      </c>
      <c r="P41" s="26">
        <f>'Raw Data Sorted by Sample'!P41*'Raw Data Sorted by Sample'!P$101</f>
        <v>18.469519496566924</v>
      </c>
      <c r="Q41" s="26">
        <f>'Raw Data Sorted by Sample'!Q41*'Raw Data Sorted by Sample'!Q$101</f>
        <v>8.2208281391877129</v>
      </c>
      <c r="S41" s="32">
        <f t="shared" si="1"/>
        <v>738.1341046250709</v>
      </c>
      <c r="T41" s="33">
        <f t="shared" si="2"/>
        <v>16.734046064923014</v>
      </c>
      <c r="U41" s="34">
        <f t="shared" si="3"/>
        <v>10.261042108833035</v>
      </c>
    </row>
    <row r="42" spans="1:21">
      <c r="A42" t="s">
        <v>72</v>
      </c>
      <c r="B42" t="s">
        <v>73</v>
      </c>
      <c r="C42" s="26">
        <f>'Raw Data Sorted by Sample'!C42*'Raw Data Sorted by Sample'!C$101</f>
        <v>2807.8713271856072</v>
      </c>
      <c r="D42" s="26">
        <f>'Raw Data Sorted by Sample'!D42*'Raw Data Sorted by Sample'!D$101</f>
        <v>34.055335602988805</v>
      </c>
      <c r="E42" s="26">
        <f>'Raw Data Sorted by Sample'!E42*'Raw Data Sorted by Sample'!E$101</f>
        <v>9.6397531612789127</v>
      </c>
      <c r="F42" s="26"/>
      <c r="G42" s="26">
        <f>'Raw Data Sorted by Sample'!G42*'Raw Data Sorted by Sample'!G$101</f>
        <v>2728.1283982391742</v>
      </c>
      <c r="H42" s="26">
        <f>'Raw Data Sorted by Sample'!H42*'Raw Data Sorted by Sample'!H$101</f>
        <v>29.675956833133487</v>
      </c>
      <c r="I42" s="26">
        <f>'Raw Data Sorted by Sample'!I42*'Raw Data Sorted by Sample'!I$101</f>
        <v>12.632936015230527</v>
      </c>
      <c r="J42" s="26"/>
      <c r="K42" s="26">
        <f>'Raw Data Sorted by Sample'!K42*'Raw Data Sorted by Sample'!K$101</f>
        <v>3745.6816125364339</v>
      </c>
      <c r="L42" s="26">
        <f>'Raw Data Sorted by Sample'!L42*'Raw Data Sorted by Sample'!L$101</f>
        <v>41.364413570426933</v>
      </c>
      <c r="M42" s="26">
        <f>'Raw Data Sorted by Sample'!M42*'Raw Data Sorted by Sample'!M$101</f>
        <v>20.025671065457001</v>
      </c>
      <c r="N42" s="26"/>
      <c r="O42" s="26">
        <f>'Raw Data Sorted by Sample'!O42*'Raw Data Sorted by Sample'!O$101</f>
        <v>2593.1754098247934</v>
      </c>
      <c r="P42" s="26">
        <f>'Raw Data Sorted by Sample'!P42*'Raw Data Sorted by Sample'!P$101</f>
        <v>29.162399205105668</v>
      </c>
      <c r="Q42" s="26">
        <f>'Raw Data Sorted by Sample'!Q42*'Raw Data Sorted by Sample'!Q$101</f>
        <v>15.267252258491466</v>
      </c>
      <c r="S42" s="32">
        <f t="shared" si="1"/>
        <v>2968.7141869465017</v>
      </c>
      <c r="T42" s="33">
        <f t="shared" si="2"/>
        <v>33.56452630291372</v>
      </c>
      <c r="U42" s="34">
        <f t="shared" si="3"/>
        <v>14.391403125114476</v>
      </c>
    </row>
    <row r="43" spans="1:21">
      <c r="A43" t="s">
        <v>74</v>
      </c>
      <c r="B43" t="s">
        <v>75</v>
      </c>
      <c r="C43" s="26">
        <f>'Raw Data Sorted by Sample'!C43*'Raw Data Sorted by Sample'!C$101</f>
        <v>3126.3727021366367</v>
      </c>
      <c r="D43" s="26">
        <f>'Raw Data Sorted by Sample'!D43*'Raw Data Sorted by Sample'!D$101</f>
        <v>901.97988868487494</v>
      </c>
      <c r="E43" s="26">
        <f>'Raw Data Sorted by Sample'!E43*'Raw Data Sorted by Sample'!E$101</f>
        <v>902.28089589570629</v>
      </c>
      <c r="F43" s="26"/>
      <c r="G43" s="26">
        <f>'Raw Data Sorted by Sample'!G43*'Raw Data Sorted by Sample'!G$101</f>
        <v>3262.5925769658102</v>
      </c>
      <c r="H43" s="26">
        <f>'Raw Data Sorted by Sample'!H43*'Raw Data Sorted by Sample'!H$101</f>
        <v>1009.8068644607923</v>
      </c>
      <c r="I43" s="26">
        <f>'Raw Data Sorted by Sample'!I43*'Raw Data Sorted by Sample'!I$101</f>
        <v>958.29843201248718</v>
      </c>
      <c r="J43" s="26"/>
      <c r="K43" s="26">
        <f>'Raw Data Sorted by Sample'!K43*'Raw Data Sorted by Sample'!K$101</f>
        <v>4230.8482031325075</v>
      </c>
      <c r="L43" s="26">
        <f>'Raw Data Sorted by Sample'!L43*'Raw Data Sorted by Sample'!L$101</f>
        <v>963.07145508537496</v>
      </c>
      <c r="M43" s="26">
        <f>'Raw Data Sorted by Sample'!M43*'Raw Data Sorted by Sample'!M$101</f>
        <v>991.7475194321562</v>
      </c>
      <c r="N43" s="26"/>
      <c r="O43" s="26">
        <f>'Raw Data Sorted by Sample'!O43*'Raw Data Sorted by Sample'!O$101</f>
        <v>2640.4003768187695</v>
      </c>
      <c r="P43" s="26">
        <f>'Raw Data Sorted by Sample'!P43*'Raw Data Sorted by Sample'!P$101</f>
        <v>555.05766487051119</v>
      </c>
      <c r="Q43" s="26">
        <f>'Raw Data Sorted by Sample'!Q43*'Raw Data Sorted by Sample'!Q$101</f>
        <v>601.29485818058697</v>
      </c>
      <c r="S43" s="32">
        <f t="shared" si="1"/>
        <v>3315.0534647634313</v>
      </c>
      <c r="T43" s="33">
        <f t="shared" si="2"/>
        <v>857.4789682753883</v>
      </c>
      <c r="U43" s="34">
        <f t="shared" si="3"/>
        <v>863.40542638023408</v>
      </c>
    </row>
    <row r="44" spans="1:21">
      <c r="A44" t="s">
        <v>76</v>
      </c>
      <c r="B44" t="s">
        <v>77</v>
      </c>
      <c r="C44" s="26">
        <f>'Raw Data Sorted by Sample'!C44*'Raw Data Sorted by Sample'!C$101</f>
        <v>3051.6341123466841</v>
      </c>
      <c r="D44" s="26">
        <f>'Raw Data Sorted by Sample'!D44*'Raw Data Sorted by Sample'!D$101</f>
        <v>228.65725333435341</v>
      </c>
      <c r="E44" s="26">
        <f>'Raw Data Sorted by Sample'!E44*'Raw Data Sorted by Sample'!E$101</f>
        <v>194.72301385783405</v>
      </c>
      <c r="F44" s="26"/>
      <c r="G44" s="26">
        <f>'Raw Data Sorted by Sample'!G44*'Raw Data Sorted by Sample'!G$101</f>
        <v>2988.9211601479547</v>
      </c>
      <c r="H44" s="26">
        <f>'Raw Data Sorted by Sample'!H44*'Raw Data Sorted by Sample'!H$101</f>
        <v>161.56909831372676</v>
      </c>
      <c r="I44" s="26">
        <f>'Raw Data Sorted by Sample'!I44*'Raw Data Sorted by Sample'!I$101</f>
        <v>144.37641160263462</v>
      </c>
      <c r="J44" s="26"/>
      <c r="K44" s="26">
        <f>'Raw Data Sorted by Sample'!K44*'Raw Data Sorted by Sample'!K$101</f>
        <v>4075.6437774254509</v>
      </c>
      <c r="L44" s="26">
        <f>'Raw Data Sorted by Sample'!L44*'Raw Data Sorted by Sample'!L$101</f>
        <v>205.92284147016889</v>
      </c>
      <c r="M44" s="26">
        <f>'Raw Data Sorted by Sample'!M44*'Raw Data Sorted by Sample'!M$101</f>
        <v>193.58148696608433</v>
      </c>
      <c r="N44" s="26"/>
      <c r="O44" s="26">
        <f>'Raw Data Sorted by Sample'!O44*'Raw Data Sorted by Sample'!O$101</f>
        <v>2664.5375821712464</v>
      </c>
      <c r="P44" s="26">
        <f>'Raw Data Sorted by Sample'!P44*'Raw Data Sorted by Sample'!P$101</f>
        <v>133.17495636998254</v>
      </c>
      <c r="Q44" s="26">
        <f>'Raw Data Sorted by Sample'!Q44*'Raw Data Sorted by Sample'!Q$101</f>
        <v>122.13801806793172</v>
      </c>
      <c r="S44" s="32">
        <f t="shared" si="1"/>
        <v>3195.1841580228343</v>
      </c>
      <c r="T44" s="33">
        <f t="shared" si="2"/>
        <v>182.33103737205789</v>
      </c>
      <c r="U44" s="34">
        <f t="shared" si="3"/>
        <v>163.70473262362117</v>
      </c>
    </row>
    <row r="45" spans="1:21">
      <c r="A45" t="s">
        <v>78</v>
      </c>
      <c r="B45" t="s">
        <v>79</v>
      </c>
      <c r="C45" s="26">
        <f>'Raw Data Sorted by Sample'!C45*'Raw Data Sorted by Sample'!C$101</f>
        <v>2298.4990921556223</v>
      </c>
      <c r="D45" s="26">
        <f>'Raw Data Sorted by Sample'!D45*'Raw Data Sorted by Sample'!D$101</f>
        <v>2225.2729292581544</v>
      </c>
      <c r="E45" s="26">
        <f>'Raw Data Sorted by Sample'!E45*'Raw Data Sorted by Sample'!E$101</f>
        <v>2147.737004332942</v>
      </c>
      <c r="F45" s="26"/>
      <c r="G45" s="26">
        <f>'Raw Data Sorted by Sample'!G45*'Raw Data Sorted by Sample'!G$101</f>
        <v>2324.5972110881398</v>
      </c>
      <c r="H45" s="26">
        <f>'Raw Data Sorted by Sample'!H45*'Raw Data Sorted by Sample'!H$101</f>
        <v>2100.3982780784481</v>
      </c>
      <c r="I45" s="26">
        <f>'Raw Data Sorted by Sample'!I45*'Raw Data Sorted by Sample'!I$101</f>
        <v>2065.4850384901915</v>
      </c>
      <c r="J45" s="26"/>
      <c r="K45" s="26">
        <f>'Raw Data Sorted by Sample'!K45*'Raw Data Sorted by Sample'!K$101</f>
        <v>3152.9717978283848</v>
      </c>
      <c r="L45" s="26">
        <f>'Raw Data Sorted by Sample'!L45*'Raw Data Sorted by Sample'!L$101</f>
        <v>2873.0282903807406</v>
      </c>
      <c r="M45" s="26">
        <f>'Raw Data Sorted by Sample'!M45*'Raw Data Sorted by Sample'!M$101</f>
        <v>3072.5101034715453</v>
      </c>
      <c r="N45" s="26"/>
      <c r="O45" s="26">
        <f>'Raw Data Sorted by Sample'!O45*'Raw Data Sorted by Sample'!O$101</f>
        <v>2226.9195546937317</v>
      </c>
      <c r="P45" s="26">
        <f>'Raw Data Sorted by Sample'!P45*'Raw Data Sorted by Sample'!P$101</f>
        <v>1971.3781862651431</v>
      </c>
      <c r="Q45" s="26">
        <f>'Raw Data Sorted by Sample'!Q45*'Raw Data Sorted by Sample'!Q$101</f>
        <v>2056.3814388168121</v>
      </c>
      <c r="S45" s="32">
        <f t="shared" si="1"/>
        <v>2500.7469139414698</v>
      </c>
      <c r="T45" s="33">
        <f t="shared" si="2"/>
        <v>2292.5194209956217</v>
      </c>
      <c r="U45" s="34">
        <f t="shared" si="3"/>
        <v>2335.5283962778731</v>
      </c>
    </row>
    <row r="46" spans="1:21">
      <c r="A46" t="s">
        <v>80</v>
      </c>
      <c r="B46" t="s">
        <v>81</v>
      </c>
      <c r="C46" s="26">
        <f>'Raw Data Sorted by Sample'!C46*'Raw Data Sorted by Sample'!C$101</f>
        <v>2139.8233169092609</v>
      </c>
      <c r="D46" s="26">
        <f>'Raw Data Sorted by Sample'!D46*'Raw Data Sorted by Sample'!D$101</f>
        <v>1244.4792638920767</v>
      </c>
      <c r="E46" s="26">
        <f>'Raw Data Sorted by Sample'!E46*'Raw Data Sorted by Sample'!E$101</f>
        <v>1194.3654166824574</v>
      </c>
      <c r="F46" s="26"/>
      <c r="G46" s="26">
        <f>'Raw Data Sorted by Sample'!G46*'Raw Data Sorted by Sample'!G$101</f>
        <v>2263.4236002700309</v>
      </c>
      <c r="H46" s="26">
        <f>'Raw Data Sorted by Sample'!H46*'Raw Data Sorted by Sample'!H$101</f>
        <v>1243.9171905888454</v>
      </c>
      <c r="I46" s="26">
        <f>'Raw Data Sorted by Sample'!I46*'Raw Data Sorted by Sample'!I$101</f>
        <v>1233.5159666300094</v>
      </c>
      <c r="J46" s="26"/>
      <c r="K46" s="26">
        <f>'Raw Data Sorted by Sample'!K46*'Raw Data Sorted by Sample'!K$101</f>
        <v>3089.4235290349443</v>
      </c>
      <c r="L46" s="26">
        <f>'Raw Data Sorted by Sample'!L46*'Raw Data Sorted by Sample'!L$101</f>
        <v>1817.3365179528878</v>
      </c>
      <c r="M46" s="26">
        <f>'Raw Data Sorted by Sample'!M46*'Raw Data Sorted by Sample'!M$101</f>
        <v>1925.3252324360801</v>
      </c>
      <c r="N46" s="26"/>
      <c r="O46" s="26">
        <f>'Raw Data Sorted by Sample'!O46*'Raw Data Sorted by Sample'!O$101</f>
        <v>2052.7118986715077</v>
      </c>
      <c r="P46" s="26">
        <f>'Raw Data Sorted by Sample'!P46*'Raw Data Sorted by Sample'!P$101</f>
        <v>1196.6304473828359</v>
      </c>
      <c r="Q46" s="26">
        <f>'Raw Data Sorted by Sample'!Q46*'Raw Data Sorted by Sample'!Q$101</f>
        <v>1329.4253505086415</v>
      </c>
      <c r="S46" s="32">
        <f t="shared" si="1"/>
        <v>2386.345586221436</v>
      </c>
      <c r="T46" s="33">
        <f t="shared" si="2"/>
        <v>1375.5908549541616</v>
      </c>
      <c r="U46" s="34">
        <f t="shared" si="3"/>
        <v>1420.6579915642972</v>
      </c>
    </row>
    <row r="47" spans="1:21">
      <c r="A47" t="s">
        <v>82</v>
      </c>
      <c r="B47" t="s">
        <v>83</v>
      </c>
      <c r="C47" s="26">
        <f>'Raw Data Sorted by Sample'!C47*'Raw Data Sorted by Sample'!C$101</f>
        <v>641.60204773528619</v>
      </c>
      <c r="D47" s="26">
        <f>'Raw Data Sorted by Sample'!D47*'Raw Data Sorted by Sample'!D$101</f>
        <v>564.34556142095744</v>
      </c>
      <c r="E47" s="26">
        <f>'Raw Data Sorted by Sample'!E47*'Raw Data Sorted by Sample'!E$101</f>
        <v>585.13301688963008</v>
      </c>
      <c r="F47" s="26"/>
      <c r="G47" s="26">
        <f>'Raw Data Sorted by Sample'!G47*'Raw Data Sorted by Sample'!G$101</f>
        <v>273.6714168178558</v>
      </c>
      <c r="H47" s="26">
        <f>'Raw Data Sorted by Sample'!H47*'Raw Data Sorted by Sample'!H$101</f>
        <v>272.02960430372366</v>
      </c>
      <c r="I47" s="26">
        <f>'Raw Data Sorted by Sample'!I47*'Raw Data Sorted by Sample'!I$101</f>
        <v>273.41282947248931</v>
      </c>
      <c r="J47" s="26"/>
      <c r="K47" s="26">
        <f>'Raw Data Sorted by Sample'!K47*'Raw Data Sorted by Sample'!K$101</f>
        <v>402.06500832772815</v>
      </c>
      <c r="L47" s="26">
        <f>'Raw Data Sorted by Sample'!L47*'Raw Data Sorted by Sample'!L$101</f>
        <v>383.07043871743207</v>
      </c>
      <c r="M47" s="26">
        <f>'Raw Data Sorted by Sample'!M47*'Raw Data Sorted by Sample'!M$101</f>
        <v>377.62694009147486</v>
      </c>
      <c r="N47" s="26"/>
      <c r="O47" s="26">
        <f>'Raw Data Sorted by Sample'!O47*'Raw Data Sorted by Sample'!O$101</f>
        <v>333.72310009076659</v>
      </c>
      <c r="P47" s="26">
        <f>'Raw Data Sorted by Sample'!P47*'Raw Data Sorted by Sample'!P$101</f>
        <v>320.78639125616235</v>
      </c>
      <c r="Q47" s="26">
        <f>'Raw Data Sorted by Sample'!Q47*'Raw Data Sorted by Sample'!Q$101</f>
        <v>328.83312556750849</v>
      </c>
      <c r="S47" s="32">
        <f t="shared" si="1"/>
        <v>412.76539324290917</v>
      </c>
      <c r="T47" s="33">
        <f t="shared" si="2"/>
        <v>385.05799892456889</v>
      </c>
      <c r="U47" s="34">
        <f t="shared" si="3"/>
        <v>391.25147800527566</v>
      </c>
    </row>
    <row r="48" spans="1:21">
      <c r="A48" t="s">
        <v>84</v>
      </c>
      <c r="B48" t="s">
        <v>85</v>
      </c>
      <c r="C48" s="26">
        <f>'Raw Data Sorted by Sample'!C48*'Raw Data Sorted by Sample'!C$101</f>
        <v>1109.5806022662207</v>
      </c>
      <c r="D48" s="26">
        <f>'Raw Data Sorted by Sample'!D48*'Raw Data Sorted by Sample'!D$101</f>
        <v>196.54793690867825</v>
      </c>
      <c r="E48" s="26">
        <f>'Raw Data Sorted by Sample'!E48*'Raw Data Sorted by Sample'!E$101</f>
        <v>208.21866828362454</v>
      </c>
      <c r="F48" s="26"/>
      <c r="G48" s="26">
        <f>'Raw Data Sorted by Sample'!G48*'Raw Data Sorted by Sample'!G$101</f>
        <v>1051.7568175745046</v>
      </c>
      <c r="H48" s="26">
        <f>'Raw Data Sorted by Sample'!H48*'Raw Data Sorted by Sample'!H$101</f>
        <v>90.676534767907881</v>
      </c>
      <c r="I48" s="26">
        <f>'Raw Data Sorted by Sample'!I48*'Raw Data Sorted by Sample'!I$101</f>
        <v>97.454077831778363</v>
      </c>
      <c r="J48" s="26"/>
      <c r="K48" s="26">
        <f>'Raw Data Sorted by Sample'!K48*'Raw Data Sorted by Sample'!K$101</f>
        <v>1394.3956671791423</v>
      </c>
      <c r="L48" s="26">
        <f>'Raw Data Sorted by Sample'!L48*'Raw Data Sorted by Sample'!L$101</f>
        <v>142.07776835059687</v>
      </c>
      <c r="M48" s="26">
        <f>'Raw Data Sorted by Sample'!M48*'Raw Data Sorted by Sample'!M$101</f>
        <v>153.53014483517032</v>
      </c>
      <c r="N48" s="26"/>
      <c r="O48" s="26">
        <f>'Raw Data Sorted by Sample'!O48*'Raw Data Sorted by Sample'!O$101</f>
        <v>957.0926644112551</v>
      </c>
      <c r="P48" s="26">
        <f>'Raw Data Sorted by Sample'!P48*'Raw Data Sorted by Sample'!P$101</f>
        <v>90.403437535827564</v>
      </c>
      <c r="Q48" s="26">
        <f>'Raw Data Sorted by Sample'!Q48*'Raw Data Sorted by Sample'!Q$101</f>
        <v>104.52195776967234</v>
      </c>
      <c r="S48" s="32">
        <f t="shared" si="1"/>
        <v>1128.2064378577807</v>
      </c>
      <c r="T48" s="33">
        <f t="shared" si="2"/>
        <v>129.92641939075264</v>
      </c>
      <c r="U48" s="34">
        <f t="shared" si="3"/>
        <v>140.93121218006138</v>
      </c>
    </row>
    <row r="49" spans="1:21">
      <c r="A49" t="s">
        <v>86</v>
      </c>
      <c r="B49" t="s">
        <v>87</v>
      </c>
      <c r="C49" s="26">
        <f>'Raw Data Sorted by Sample'!C49*'Raw Data Sorted by Sample'!C$101</f>
        <v>964.70272051954328</v>
      </c>
      <c r="D49" s="26">
        <f>'Raw Data Sorted by Sample'!D49*'Raw Data Sorted by Sample'!D$101</f>
        <v>207.25104238390333</v>
      </c>
      <c r="E49" s="26">
        <f>'Raw Data Sorted by Sample'!E49*'Raw Data Sorted by Sample'!E$101</f>
        <v>161.94785310948575</v>
      </c>
      <c r="F49" s="26"/>
      <c r="G49" s="26">
        <f>'Raw Data Sorted by Sample'!G49*'Raw Data Sorted by Sample'!G$101</f>
        <v>966.97233942309049</v>
      </c>
      <c r="H49" s="26">
        <f>'Raw Data Sorted by Sample'!H49*'Raw Data Sorted by Sample'!H$101</f>
        <v>142.60945922589147</v>
      </c>
      <c r="I49" s="26">
        <f>'Raw Data Sorted by Sample'!I49*'Raw Data Sorted by Sample'!I$101</f>
        <v>135.35288587746993</v>
      </c>
      <c r="J49" s="26"/>
      <c r="K49" s="26">
        <f>'Raw Data Sorted by Sample'!K49*'Raw Data Sorted by Sample'!K$101</f>
        <v>1290.518689343711</v>
      </c>
      <c r="L49" s="26">
        <f>'Raw Data Sorted by Sample'!L49*'Raw Data Sorted by Sample'!L$101</f>
        <v>215.8143316717927</v>
      </c>
      <c r="M49" s="26">
        <f>'Raw Data Sorted by Sample'!M49*'Raw Data Sorted by Sample'!M$101</f>
        <v>239.35444940141463</v>
      </c>
      <c r="N49" s="26"/>
      <c r="O49" s="26">
        <f>'Raw Data Sorted by Sample'!O49*'Raw Data Sorted by Sample'!O$101</f>
        <v>900.42270401848339</v>
      </c>
      <c r="P49" s="26">
        <f>'Raw Data Sorted by Sample'!P49*'Raw Data Sorted by Sample'!P$101</f>
        <v>121.50999668794029</v>
      </c>
      <c r="Q49" s="26">
        <f>'Raw Data Sorted by Sample'!Q49*'Raw Data Sorted by Sample'!Q$101</f>
        <v>123.31242208781569</v>
      </c>
      <c r="S49" s="32">
        <f t="shared" si="1"/>
        <v>1030.6541133262069</v>
      </c>
      <c r="T49" s="33">
        <f t="shared" si="2"/>
        <v>171.79620749238197</v>
      </c>
      <c r="U49" s="34">
        <f t="shared" si="3"/>
        <v>164.9919026190465</v>
      </c>
    </row>
    <row r="50" spans="1:21">
      <c r="A50" t="s">
        <v>88</v>
      </c>
      <c r="B50" t="s">
        <v>89</v>
      </c>
      <c r="C50" s="26">
        <f>'Raw Data Sorted by Sample'!C50*'Raw Data Sorted by Sample'!C$101</f>
        <v>1810.9735218334692</v>
      </c>
      <c r="D50" s="26">
        <f>'Raw Data Sorted by Sample'!D50*'Raw Data Sorted by Sample'!D$101</f>
        <v>78.813776681202668</v>
      </c>
      <c r="E50" s="26">
        <f>'Raw Data Sorted by Sample'!E50*'Raw Data Sorted by Sample'!E$101</f>
        <v>63.622370864440825</v>
      </c>
      <c r="F50" s="26"/>
      <c r="G50" s="26">
        <f>'Raw Data Sorted by Sample'!G50*'Raw Data Sorted by Sample'!G$101</f>
        <v>1741.8380764524704</v>
      </c>
      <c r="H50" s="26">
        <f>'Raw Data Sorted by Sample'!H50*'Raw Data Sorted by Sample'!H$101</f>
        <v>36.270613907163153</v>
      </c>
      <c r="I50" s="26">
        <f>'Raw Data Sorted by Sample'!I50*'Raw Data Sorted by Sample'!I$101</f>
        <v>36.094102900658655</v>
      </c>
      <c r="J50" s="26"/>
      <c r="K50" s="26">
        <f>'Raw Data Sorted by Sample'!K50*'Raw Data Sorted by Sample'!K$101</f>
        <v>2373.2834230165595</v>
      </c>
      <c r="L50" s="26">
        <f>'Raw Data Sorted by Sample'!L50*'Raw Data Sorted by Sample'!L$101</f>
        <v>80.930374376922259</v>
      </c>
      <c r="M50" s="26">
        <f>'Raw Data Sorted by Sample'!M50*'Raw Data Sorted by Sample'!M$101</f>
        <v>71.520253805203566</v>
      </c>
      <c r="N50" s="26"/>
      <c r="O50" s="26">
        <f>'Raw Data Sorted by Sample'!O50*'Raw Data Sorted by Sample'!O$101</f>
        <v>1673.8627190087193</v>
      </c>
      <c r="P50" s="26">
        <f>'Raw Data Sorted by Sample'!P50*'Raw Data Sorted by Sample'!P$101</f>
        <v>40.827358887147938</v>
      </c>
      <c r="Q50" s="26">
        <f>'Raw Data Sorted by Sample'!Q50*'Raw Data Sorted by Sample'!Q$101</f>
        <v>54.022584914662112</v>
      </c>
      <c r="S50" s="32">
        <f t="shared" si="1"/>
        <v>1899.9894350778045</v>
      </c>
      <c r="T50" s="33">
        <f t="shared" si="2"/>
        <v>59.210530963109001</v>
      </c>
      <c r="U50" s="34">
        <f t="shared" si="3"/>
        <v>56.314828121241291</v>
      </c>
    </row>
    <row r="51" spans="1:21">
      <c r="A51" t="s">
        <v>90</v>
      </c>
      <c r="B51" t="s">
        <v>91</v>
      </c>
      <c r="C51" s="26">
        <f>'Raw Data Sorted by Sample'!C51*'Raw Data Sorted by Sample'!C$101</f>
        <v>4373.9322393996936</v>
      </c>
      <c r="D51" s="26">
        <f>'Raw Data Sorted by Sample'!D51*'Raw Data Sorted by Sample'!D$101</f>
        <v>1995.6426663351442</v>
      </c>
      <c r="E51" s="26">
        <f>'Raw Data Sorted by Sample'!E51*'Raw Data Sorted by Sample'!E$101</f>
        <v>1863.3642860752138</v>
      </c>
      <c r="F51" s="26"/>
      <c r="G51" s="26">
        <f>'Raw Data Sorted by Sample'!G51*'Raw Data Sorted by Sample'!G$101</f>
        <v>4349.7656955402726</v>
      </c>
      <c r="H51" s="26">
        <f>'Raw Data Sorted by Sample'!H51*'Raw Data Sorted by Sample'!H$101</f>
        <v>1942.9508404359897</v>
      </c>
      <c r="I51" s="26">
        <f>'Raw Data Sorted by Sample'!I51*'Raw Data Sorted by Sample'!I$101</f>
        <v>1898.5498125746451</v>
      </c>
      <c r="J51" s="26"/>
      <c r="K51" s="26">
        <f>'Raw Data Sorted by Sample'!K51*'Raw Data Sorted by Sample'!K$101</f>
        <v>6051.7505204830086</v>
      </c>
      <c r="L51" s="26">
        <f>'Raw Data Sorted by Sample'!L51*'Raw Data Sorted by Sample'!L$101</f>
        <v>2748.0358232874937</v>
      </c>
      <c r="M51" s="26">
        <f>'Raw Data Sorted by Sample'!M51*'Raw Data Sorted by Sample'!M$101</f>
        <v>2892.2790638824322</v>
      </c>
      <c r="N51" s="26"/>
      <c r="O51" s="26">
        <f>'Raw Data Sorted by Sample'!O51*'Raw Data Sorted by Sample'!O$101</f>
        <v>3791.6401277608165</v>
      </c>
      <c r="P51" s="26">
        <f>'Raw Data Sorted by Sample'!P51*'Raw Data Sorted by Sample'!P$101</f>
        <v>1812.929150584069</v>
      </c>
      <c r="Q51" s="26">
        <f>'Raw Data Sorted by Sample'!Q51*'Raw Data Sorted by Sample'!Q$101</f>
        <v>2031.718954399249</v>
      </c>
      <c r="S51" s="32">
        <f t="shared" si="1"/>
        <v>4641.7721457959478</v>
      </c>
      <c r="T51" s="33">
        <f t="shared" si="2"/>
        <v>2124.889620160674</v>
      </c>
      <c r="U51" s="34">
        <f t="shared" si="3"/>
        <v>2171.4780292328851</v>
      </c>
    </row>
    <row r="52" spans="1:21">
      <c r="A52" t="s">
        <v>92</v>
      </c>
      <c r="B52" t="s">
        <v>93</v>
      </c>
      <c r="C52" s="26">
        <f>'Raw Data Sorted by Sample'!C52*'Raw Data Sorted by Sample'!C$101</f>
        <v>75.888414248259664</v>
      </c>
      <c r="D52" s="26">
        <f>'Raw Data Sorted by Sample'!D52*'Raw Data Sorted by Sample'!D$101</f>
        <v>14.595143829852347</v>
      </c>
      <c r="E52" s="26">
        <f>'Raw Data Sorted by Sample'!E52*'Raw Data Sorted by Sample'!E$101</f>
        <v>8.6757778451510212</v>
      </c>
      <c r="F52" s="26"/>
      <c r="G52" s="26">
        <f>'Raw Data Sorted by Sample'!G52*'Raw Data Sorted by Sample'!G$101</f>
        <v>69.75938075749265</v>
      </c>
      <c r="H52" s="26">
        <f>'Raw Data Sorted by Sample'!H52*'Raw Data Sorted by Sample'!H$101</f>
        <v>7.4189892082833717</v>
      </c>
      <c r="I52" s="26">
        <f>'Raw Data Sorted by Sample'!I52*'Raw Data Sorted by Sample'!I$101</f>
        <v>6.3164680076152635</v>
      </c>
      <c r="J52" s="26"/>
      <c r="K52" s="26">
        <f>'Raw Data Sorted by Sample'!K52*'Raw Data Sorted by Sample'!K$101</f>
        <v>81.879500176163475</v>
      </c>
      <c r="L52" s="26">
        <f>'Raw Data Sorted by Sample'!L52*'Raw Data Sorted by Sample'!L$101</f>
        <v>5.3953582917948175</v>
      </c>
      <c r="M52" s="26">
        <f>'Raw Data Sorted by Sample'!M52*'Raw Data Sorted by Sample'!M$101</f>
        <v>7.6288270725550476</v>
      </c>
      <c r="N52" s="26"/>
      <c r="O52" s="26">
        <f>'Raw Data Sorted by Sample'!O52*'Raw Data Sorted by Sample'!O$101</f>
        <v>71.362172346453235</v>
      </c>
      <c r="P52" s="26">
        <f>'Raw Data Sorted by Sample'!P52*'Raw Data Sorted by Sample'!P$101</f>
        <v>5.8324798410211338</v>
      </c>
      <c r="Q52" s="26">
        <f>'Raw Data Sorted by Sample'!Q52*'Raw Data Sorted by Sample'!Q$101</f>
        <v>4.6976160795358357</v>
      </c>
      <c r="S52" s="32">
        <f t="shared" si="1"/>
        <v>74.722366882092246</v>
      </c>
      <c r="T52" s="33">
        <f t="shared" si="2"/>
        <v>8.310492792737918</v>
      </c>
      <c r="U52" s="34">
        <f t="shared" si="3"/>
        <v>6.8296722512142924</v>
      </c>
    </row>
    <row r="53" spans="1:21">
      <c r="A53" t="s">
        <v>94</v>
      </c>
      <c r="B53" t="s">
        <v>95</v>
      </c>
      <c r="C53" s="26">
        <f>'Raw Data Sorted by Sample'!C53*'Raw Data Sorted by Sample'!C$101</f>
        <v>1740.8342298767443</v>
      </c>
      <c r="D53" s="26">
        <f>'Raw Data Sorted by Sample'!D53*'Raw Data Sorted by Sample'!D$101</f>
        <v>196.54793690867825</v>
      </c>
      <c r="E53" s="26">
        <f>'Raw Data Sorted by Sample'!E53*'Raw Data Sorted by Sample'!E$101</f>
        <v>185.08326069655513</v>
      </c>
      <c r="F53" s="26"/>
      <c r="G53" s="26">
        <f>'Raw Data Sorted by Sample'!G53*'Raw Data Sorted by Sample'!G$101</f>
        <v>1726.812979058549</v>
      </c>
      <c r="H53" s="26">
        <f>'Raw Data Sorted by Sample'!H53*'Raw Data Sorted by Sample'!H$101</f>
        <v>90.676534767907881</v>
      </c>
      <c r="I53" s="26">
        <f>'Raw Data Sorted by Sample'!I53*'Raw Data Sorted by Sample'!I$101</f>
        <v>84.821141816547836</v>
      </c>
      <c r="J53" s="26"/>
      <c r="K53" s="26">
        <f>'Raw Data Sorted by Sample'!K53*'Raw Data Sorted by Sample'!K$101</f>
        <v>2446.6083485474519</v>
      </c>
      <c r="L53" s="26">
        <f>'Raw Data Sorted by Sample'!L53*'Raw Data Sorted by Sample'!L$101</f>
        <v>133.08550453093883</v>
      </c>
      <c r="M53" s="26">
        <f>'Raw Data Sorted by Sample'!M53*'Raw Data Sorted by Sample'!M$101</f>
        <v>136.36528392192147</v>
      </c>
      <c r="N53" s="26"/>
      <c r="O53" s="26">
        <f>'Raw Data Sorted by Sample'!O53*'Raw Data Sorted by Sample'!O$101</f>
        <v>1513.2978312291993</v>
      </c>
      <c r="P53" s="26">
        <f>'Raw Data Sorted by Sample'!P53*'Raw Data Sorted by Sample'!P$101</f>
        <v>110.81711697940153</v>
      </c>
      <c r="Q53" s="26">
        <f>'Raw Data Sorted by Sample'!Q53*'Raw Data Sorted by Sample'!Q$101</f>
        <v>118.61480600827986</v>
      </c>
      <c r="S53" s="32">
        <f t="shared" si="1"/>
        <v>1856.8883471779864</v>
      </c>
      <c r="T53" s="33">
        <f t="shared" si="2"/>
        <v>132.78177329673161</v>
      </c>
      <c r="U53" s="34">
        <f t="shared" si="3"/>
        <v>131.22112311082608</v>
      </c>
    </row>
    <row r="54" spans="1:21">
      <c r="A54" t="s">
        <v>96</v>
      </c>
      <c r="B54" t="s">
        <v>97</v>
      </c>
      <c r="C54" s="26">
        <f>'Raw Data Sorted by Sample'!C54*'Raw Data Sorted by Sample'!C$101</f>
        <v>1643.0991509206524</v>
      </c>
      <c r="D54" s="26">
        <f>'Raw Data Sorted by Sample'!D54*'Raw Data Sorted by Sample'!D$101</f>
        <v>24.325239716420576</v>
      </c>
      <c r="E54" s="26">
        <f>'Raw Data Sorted by Sample'!E54*'Raw Data Sorted by Sample'!E$101</f>
        <v>22.171432270941501</v>
      </c>
      <c r="F54" s="26"/>
      <c r="G54" s="26">
        <f>'Raw Data Sorted by Sample'!G54*'Raw Data Sorted by Sample'!G$101</f>
        <v>1698.9092267555518</v>
      </c>
      <c r="H54" s="26">
        <f>'Raw Data Sorted by Sample'!H54*'Raw Data Sorted by Sample'!H$101</f>
        <v>8.2433213425370795</v>
      </c>
      <c r="I54" s="26">
        <f>'Raw Data Sorted by Sample'!I54*'Raw Data Sorted by Sample'!I$101</f>
        <v>21.656461740395191</v>
      </c>
      <c r="J54" s="26"/>
      <c r="K54" s="26">
        <f>'Raw Data Sorted by Sample'!K54*'Raw Data Sorted by Sample'!K$101</f>
        <v>2336.620960251113</v>
      </c>
      <c r="L54" s="26">
        <f>'Raw Data Sorted by Sample'!L54*'Raw Data Sorted by Sample'!L$101</f>
        <v>30.573696986837302</v>
      </c>
      <c r="M54" s="26">
        <f>'Raw Data Sorted by Sample'!M54*'Raw Data Sorted by Sample'!M$101</f>
        <v>28.608101522081427</v>
      </c>
      <c r="N54" s="26"/>
      <c r="O54" s="26">
        <f>'Raw Data Sorted by Sample'!O54*'Raw Data Sorted by Sample'!O$101</f>
        <v>1673.8627190087193</v>
      </c>
      <c r="P54" s="26">
        <f>'Raw Data Sorted by Sample'!P54*'Raw Data Sorted by Sample'!P$101</f>
        <v>26.246159284595102</v>
      </c>
      <c r="Q54" s="26">
        <f>'Raw Data Sorted by Sample'!Q54*'Raw Data Sorted by Sample'!Q$101</f>
        <v>10.56963617895563</v>
      </c>
      <c r="S54" s="32">
        <f t="shared" si="1"/>
        <v>1838.1230142340091</v>
      </c>
      <c r="T54" s="33">
        <f t="shared" si="2"/>
        <v>22.347104332597517</v>
      </c>
      <c r="U54" s="34">
        <f t="shared" si="3"/>
        <v>20.751407928093439</v>
      </c>
    </row>
    <row r="55" spans="1:21">
      <c r="A55" t="s">
        <v>98</v>
      </c>
      <c r="B55" t="s">
        <v>99</v>
      </c>
      <c r="C55" s="26">
        <f>'Raw Data Sorted by Sample'!C55*'Raw Data Sorted by Sample'!C$101</f>
        <v>3657.5916018744542</v>
      </c>
      <c r="D55" s="26">
        <f>'Raw Data Sorted by Sample'!D55*'Raw Data Sorted by Sample'!D$101</f>
        <v>68.11067120597761</v>
      </c>
      <c r="E55" s="26">
        <f>'Raw Data Sorted by Sample'!E55*'Raw Data Sorted by Sample'!E$101</f>
        <v>57.83851896767348</v>
      </c>
      <c r="F55" s="26"/>
      <c r="G55" s="26">
        <f>'Raw Data Sorted by Sample'!G55*'Raw Data Sorted by Sample'!G$101</f>
        <v>3511.5799052079378</v>
      </c>
      <c r="H55" s="26">
        <f>'Raw Data Sorted by Sample'!H55*'Raw Data Sorted by Sample'!H$101</f>
        <v>28.851624698879778</v>
      </c>
      <c r="I55" s="26">
        <f>'Raw Data Sorted by Sample'!I55*'Raw Data Sorted by Sample'!I$101</f>
        <v>30.679987465559854</v>
      </c>
      <c r="J55" s="26"/>
      <c r="K55" s="26">
        <f>'Raw Data Sorted by Sample'!K55*'Raw Data Sorted by Sample'!K$101</f>
        <v>5103.4148169501295</v>
      </c>
      <c r="L55" s="26">
        <f>'Raw Data Sorted by Sample'!L55*'Raw Data Sorted by Sample'!L$101</f>
        <v>58.449714827777193</v>
      </c>
      <c r="M55" s="26">
        <f>'Raw Data Sorted by Sample'!M55*'Raw Data Sorted by Sample'!M$101</f>
        <v>61.03061658044038</v>
      </c>
      <c r="N55" s="26"/>
      <c r="O55" s="26">
        <f>'Raw Data Sorted by Sample'!O55*'Raw Data Sorted by Sample'!O$101</f>
        <v>3131.5400335561244</v>
      </c>
      <c r="P55" s="26">
        <f>'Raw Data Sorted by Sample'!P55*'Raw Data Sorted by Sample'!P$101</f>
        <v>31.106559152112712</v>
      </c>
      <c r="Q55" s="26">
        <f>'Raw Data Sorted by Sample'!Q55*'Raw Data Sorted by Sample'!Q$101</f>
        <v>37.580928636286686</v>
      </c>
      <c r="S55" s="32">
        <f t="shared" si="1"/>
        <v>3851.0315893971615</v>
      </c>
      <c r="T55" s="33">
        <f t="shared" si="2"/>
        <v>46.62964247118682</v>
      </c>
      <c r="U55" s="34">
        <f t="shared" si="3"/>
        <v>46.782512912490105</v>
      </c>
    </row>
    <row r="56" spans="1:21">
      <c r="A56" t="s">
        <v>100</v>
      </c>
      <c r="B56" t="s">
        <v>101</v>
      </c>
      <c r="C56" s="26">
        <f>'Raw Data Sorted by Sample'!C56*'Raw Data Sorted by Sample'!C$101</f>
        <v>1037.141661392882</v>
      </c>
      <c r="D56" s="26">
        <f>'Raw Data Sorted by Sample'!D56*'Raw Data Sorted by Sample'!D$101</f>
        <v>47.67746984418433</v>
      </c>
      <c r="E56" s="26">
        <f>'Raw Data Sorted by Sample'!E56*'Raw Data Sorted by Sample'!E$101</f>
        <v>35.667086696731978</v>
      </c>
      <c r="F56" s="26"/>
      <c r="G56" s="26">
        <f>'Raw Data Sorted by Sample'!G56*'Raw Data Sorted by Sample'!G$101</f>
        <v>1029.2191714836224</v>
      </c>
      <c r="H56" s="26">
        <f>'Raw Data Sorted by Sample'!H56*'Raw Data Sorted by Sample'!H$101</f>
        <v>16.486642685074159</v>
      </c>
      <c r="I56" s="26">
        <f>'Raw Data Sorted by Sample'!I56*'Raw Data Sorted by Sample'!I$101</f>
        <v>24.363519457944591</v>
      </c>
      <c r="J56" s="26"/>
      <c r="K56" s="26">
        <f>'Raw Data Sorted by Sample'!K56*'Raw Data Sorted by Sample'!K$101</f>
        <v>1552.0442570705616</v>
      </c>
      <c r="L56" s="26">
        <f>'Raw Data Sorted by Sample'!L56*'Raw Data Sorted by Sample'!L$101</f>
        <v>28.775244222905695</v>
      </c>
      <c r="M56" s="26">
        <f>'Raw Data Sorted by Sample'!M56*'Raw Data Sorted by Sample'!M$101</f>
        <v>42.91215228312214</v>
      </c>
      <c r="N56" s="26"/>
      <c r="O56" s="26">
        <f>'Raw Data Sorted by Sample'!O56*'Raw Data Sorted by Sample'!O$101</f>
        <v>965.48821409907316</v>
      </c>
      <c r="P56" s="26">
        <f>'Raw Data Sorted by Sample'!P56*'Raw Data Sorted by Sample'!P$101</f>
        <v>32.078639125616235</v>
      </c>
      <c r="Q56" s="26">
        <f>'Raw Data Sorted by Sample'!Q56*'Raw Data Sorted by Sample'!Q$101</f>
        <v>31.70890853686689</v>
      </c>
      <c r="S56" s="32">
        <f t="shared" si="1"/>
        <v>1145.9733260115347</v>
      </c>
      <c r="T56" s="33">
        <f t="shared" si="2"/>
        <v>31.254498969445105</v>
      </c>
      <c r="U56" s="34">
        <f t="shared" si="3"/>
        <v>33.662916743666401</v>
      </c>
    </row>
    <row r="57" spans="1:21">
      <c r="A57" t="s">
        <v>102</v>
      </c>
      <c r="B57" t="s">
        <v>103</v>
      </c>
      <c r="C57" s="26">
        <f>'Raw Data Sorted by Sample'!C57*'Raw Data Sorted by Sample'!C$101</f>
        <v>1441.8798707169335</v>
      </c>
      <c r="D57" s="26">
        <f>'Raw Data Sorted by Sample'!D57*'Raw Data Sorted by Sample'!D$101</f>
        <v>84.651834213143601</v>
      </c>
      <c r="E57" s="26">
        <f>'Raw Data Sorted by Sample'!E57*'Raw Data Sorted by Sample'!E$101</f>
        <v>64.586346180568725</v>
      </c>
      <c r="F57" s="26"/>
      <c r="G57" s="26">
        <f>'Raw Data Sorted by Sample'!G57*'Raw Data Sorted by Sample'!G$101</f>
        <v>1371.5767478165478</v>
      </c>
      <c r="H57" s="26">
        <f>'Raw Data Sorted by Sample'!H57*'Raw Data Sorted by Sample'!H$101</f>
        <v>42.865270981192815</v>
      </c>
      <c r="I57" s="26">
        <f>'Raw Data Sorted by Sample'!I57*'Raw Data Sorted by Sample'!I$101</f>
        <v>36.094102900658655</v>
      </c>
      <c r="J57" s="26"/>
      <c r="K57" s="26">
        <f>'Raw Data Sorted by Sample'!K57*'Raw Data Sorted by Sample'!K$101</f>
        <v>1841.6777129175875</v>
      </c>
      <c r="L57" s="26">
        <f>'Raw Data Sorted by Sample'!L57*'Raw Data Sorted by Sample'!L$101</f>
        <v>73.736563321195845</v>
      </c>
      <c r="M57" s="26">
        <f>'Raw Data Sorted by Sample'!M57*'Raw Data Sorted by Sample'!M$101</f>
        <v>61.03061658044038</v>
      </c>
      <c r="N57" s="26"/>
      <c r="O57" s="26">
        <f>'Raw Data Sorted by Sample'!O57*'Raw Data Sorted by Sample'!O$101</f>
        <v>1323.3485195423166</v>
      </c>
      <c r="P57" s="26">
        <f>'Raw Data Sorted by Sample'!P57*'Raw Data Sorted by Sample'!P$101</f>
        <v>55.408558489700766</v>
      </c>
      <c r="Q57" s="26">
        <f>'Raw Data Sorted by Sample'!Q57*'Raw Data Sorted by Sample'!Q$101</f>
        <v>54.022584914662112</v>
      </c>
      <c r="S57" s="32">
        <f t="shared" si="1"/>
        <v>1494.6207127483463</v>
      </c>
      <c r="T57" s="33">
        <f t="shared" si="2"/>
        <v>64.165556751308259</v>
      </c>
      <c r="U57" s="34">
        <f t="shared" si="3"/>
        <v>53.933412644082466</v>
      </c>
    </row>
    <row r="58" spans="1:21">
      <c r="A58" t="s">
        <v>104</v>
      </c>
      <c r="B58" t="s">
        <v>105</v>
      </c>
      <c r="C58" s="26">
        <f>'Raw Data Sorted by Sample'!C58*'Raw Data Sorted by Sample'!C$101</f>
        <v>4743.0258905162291</v>
      </c>
      <c r="D58" s="26">
        <f>'Raw Data Sorted by Sample'!D58*'Raw Data Sorted by Sample'!D$101</f>
        <v>37.947373957616101</v>
      </c>
      <c r="E58" s="26">
        <f>'Raw Data Sorted by Sample'!E58*'Raw Data Sorted by Sample'!E$101</f>
        <v>28.91925948383674</v>
      </c>
      <c r="F58" s="26"/>
      <c r="G58" s="26">
        <f>'Raw Data Sorted by Sample'!G58*'Raw Data Sorted by Sample'!G$101</f>
        <v>4447.4288286007622</v>
      </c>
      <c r="H58" s="26">
        <f>'Raw Data Sorted by Sample'!H58*'Raw Data Sorted by Sample'!H$101</f>
        <v>28.851624698879778</v>
      </c>
      <c r="I58" s="26">
        <f>'Raw Data Sorted by Sample'!I58*'Raw Data Sorted by Sample'!I$101</f>
        <v>34.289397755625721</v>
      </c>
      <c r="J58" s="26"/>
      <c r="K58" s="26">
        <f>'Raw Data Sorted by Sample'!K58*'Raw Data Sorted by Sample'!K$101</f>
        <v>5927.0981470804909</v>
      </c>
      <c r="L58" s="26">
        <f>'Raw Data Sorted by Sample'!L58*'Raw Data Sorted by Sample'!L$101</f>
        <v>43.16286633435854</v>
      </c>
      <c r="M58" s="26">
        <f>'Raw Data Sorted by Sample'!M58*'Raw Data Sorted by Sample'!M$101</f>
        <v>51.494582739746569</v>
      </c>
      <c r="N58" s="26"/>
      <c r="O58" s="26">
        <f>'Raw Data Sorted by Sample'!O58*'Raw Data Sorted by Sample'!O$101</f>
        <v>3962.6994526501089</v>
      </c>
      <c r="P58" s="26">
        <f>'Raw Data Sorted by Sample'!P58*'Raw Data Sorted by Sample'!P$101</f>
        <v>27.218239258098624</v>
      </c>
      <c r="Q58" s="26">
        <f>'Raw Data Sorted by Sample'!Q58*'Raw Data Sorted by Sample'!Q$101</f>
        <v>23.488080397679177</v>
      </c>
      <c r="S58" s="32">
        <f t="shared" si="1"/>
        <v>4770.0630797118974</v>
      </c>
      <c r="T58" s="33">
        <f t="shared" si="2"/>
        <v>34.295026062238264</v>
      </c>
      <c r="U58" s="34">
        <f t="shared" si="3"/>
        <v>34.54783009422205</v>
      </c>
    </row>
    <row r="59" spans="1:21">
      <c r="A59" t="s">
        <v>106</v>
      </c>
      <c r="B59" t="s">
        <v>107</v>
      </c>
      <c r="C59" s="26">
        <f>'Raw Data Sorted by Sample'!C59*'Raw Data Sorted by Sample'!C$101</f>
        <v>335.74874182563366</v>
      </c>
      <c r="D59" s="26">
        <f>'Raw Data Sorted by Sample'!D59*'Raw Data Sorted by Sample'!D$101</f>
        <v>58.380575319409388</v>
      </c>
      <c r="E59" s="26">
        <f>'Raw Data Sorted by Sample'!E59*'Raw Data Sorted by Sample'!E$101</f>
        <v>46.270815174138782</v>
      </c>
      <c r="F59" s="26"/>
      <c r="G59" s="26">
        <f>'Raw Data Sorted by Sample'!G59*'Raw Data Sorted by Sample'!G$101</f>
        <v>438.94748815099223</v>
      </c>
      <c r="H59" s="26">
        <f>'Raw Data Sorted by Sample'!H59*'Raw Data Sorted by Sample'!H$101</f>
        <v>32.148953235894609</v>
      </c>
      <c r="I59" s="26">
        <f>'Raw Data Sorted by Sample'!I59*'Raw Data Sorted by Sample'!I$101</f>
        <v>30.679987465559854</v>
      </c>
      <c r="J59" s="26"/>
      <c r="K59" s="26">
        <f>'Raw Data Sorted by Sample'!K59*'Raw Data Sorted by Sample'!K$101</f>
        <v>468.05744130553154</v>
      </c>
      <c r="L59" s="26">
        <f>'Raw Data Sorted by Sample'!L59*'Raw Data Sorted by Sample'!L$101</f>
        <v>54.852809299913979</v>
      </c>
      <c r="M59" s="26">
        <f>'Raw Data Sorted by Sample'!M59*'Raw Data Sorted by Sample'!M$101</f>
        <v>43.865755667191522</v>
      </c>
      <c r="N59" s="26"/>
      <c r="O59" s="26">
        <f>'Raw Data Sorted by Sample'!O59*'Raw Data Sorted by Sample'!O$101</f>
        <v>495.33743158126362</v>
      </c>
      <c r="P59" s="26">
        <f>'Raw Data Sorted by Sample'!P59*'Raw Data Sorted by Sample'!P$101</f>
        <v>20.413679443573969</v>
      </c>
      <c r="Q59" s="26">
        <f>'Raw Data Sorted by Sample'!Q59*'Raw Data Sorted by Sample'!Q$101</f>
        <v>34.05771657663481</v>
      </c>
      <c r="S59" s="32">
        <f t="shared" si="1"/>
        <v>434.52277571585529</v>
      </c>
      <c r="T59" s="33">
        <f t="shared" si="2"/>
        <v>41.449004324697981</v>
      </c>
      <c r="U59" s="34">
        <f t="shared" si="3"/>
        <v>38.718568720881244</v>
      </c>
    </row>
    <row r="60" spans="1:21">
      <c r="A60" t="s">
        <v>108</v>
      </c>
      <c r="B60" t="s">
        <v>109</v>
      </c>
      <c r="C60" s="26">
        <f>'Raw Data Sorted by Sample'!C60*'Raw Data Sorted by Sample'!C$101</f>
        <v>2703.2373014796735</v>
      </c>
      <c r="D60" s="26">
        <f>'Raw Data Sorted by Sample'!D60*'Raw Data Sorted by Sample'!D$101</f>
        <v>25.298249305077398</v>
      </c>
      <c r="E60" s="26">
        <f>'Raw Data Sorted by Sample'!E60*'Raw Data Sorted by Sample'!E$101</f>
        <v>16.387580374174153</v>
      </c>
      <c r="F60" s="26"/>
      <c r="G60" s="26">
        <f>'Raw Data Sorted by Sample'!G60*'Raw Data Sorted by Sample'!G$101</f>
        <v>2746.3731593603648</v>
      </c>
      <c r="H60" s="26">
        <f>'Raw Data Sorted by Sample'!H60*'Raw Data Sorted by Sample'!H$101</f>
        <v>18.135306953581576</v>
      </c>
      <c r="I60" s="26">
        <f>'Raw Data Sorted by Sample'!I60*'Raw Data Sorted by Sample'!I$101</f>
        <v>19.851756595362257</v>
      </c>
      <c r="J60" s="26"/>
      <c r="K60" s="26">
        <f>'Raw Data Sorted by Sample'!K60*'Raw Data Sorted by Sample'!K$101</f>
        <v>4007.2071802632845</v>
      </c>
      <c r="L60" s="26">
        <f>'Raw Data Sorted by Sample'!L60*'Raw Data Sorted by Sample'!L$101</f>
        <v>23.379885931110877</v>
      </c>
      <c r="M60" s="26">
        <f>'Raw Data Sorted by Sample'!M60*'Raw Data Sorted by Sample'!M$101</f>
        <v>30.51530829022019</v>
      </c>
      <c r="N60" s="26"/>
      <c r="O60" s="26">
        <f>'Raw Data Sorted by Sample'!O60*'Raw Data Sorted by Sample'!O$101</f>
        <v>2580.582085293066</v>
      </c>
      <c r="P60" s="26">
        <f>'Raw Data Sorted by Sample'!P60*'Raw Data Sorted by Sample'!P$101</f>
        <v>19.441599470070447</v>
      </c>
      <c r="Q60" s="26">
        <f>'Raw Data Sorted by Sample'!Q60*'Raw Data Sorted by Sample'!Q$101</f>
        <v>16.441656278375426</v>
      </c>
      <c r="S60" s="32">
        <f t="shared" si="1"/>
        <v>3009.3499315990975</v>
      </c>
      <c r="T60" s="33">
        <f t="shared" si="2"/>
        <v>21.563760414960075</v>
      </c>
      <c r="U60" s="34">
        <f t="shared" si="3"/>
        <v>20.799075384533005</v>
      </c>
    </row>
    <row r="61" spans="1:21">
      <c r="A61" t="s">
        <v>110</v>
      </c>
      <c r="B61" t="s">
        <v>111</v>
      </c>
      <c r="C61" s="26">
        <f>'Raw Data Sorted by Sample'!C61*'Raw Data Sorted by Sample'!C$101</f>
        <v>3795.5705368712902</v>
      </c>
      <c r="D61" s="26">
        <f>'Raw Data Sorted by Sample'!D61*'Raw Data Sorted by Sample'!D$101</f>
        <v>154.70852459643487</v>
      </c>
      <c r="E61" s="26">
        <f>'Raw Data Sorted by Sample'!E61*'Raw Data Sorted by Sample'!E$101</f>
        <v>137.84847020628845</v>
      </c>
      <c r="F61" s="26"/>
      <c r="G61" s="26">
        <f>'Raw Data Sorted by Sample'!G61*'Raw Data Sorted by Sample'!G$101</f>
        <v>3567.3874098139322</v>
      </c>
      <c r="H61" s="26">
        <f>'Raw Data Sorted by Sample'!H61*'Raw Data Sorted by Sample'!H$101</f>
        <v>75.014224217087431</v>
      </c>
      <c r="I61" s="26">
        <f>'Raw Data Sorted by Sample'!I61*'Raw Data Sorted by Sample'!I$101</f>
        <v>104.67289841191008</v>
      </c>
      <c r="J61" s="26"/>
      <c r="K61" s="26">
        <f>'Raw Data Sorted by Sample'!K61*'Raw Data Sorted by Sample'!K$101</f>
        <v>5254.9529963806417</v>
      </c>
      <c r="L61" s="26">
        <f>'Raw Data Sorted by Sample'!L61*'Raw Data Sorted by Sample'!L$101</f>
        <v>114.20175050965697</v>
      </c>
      <c r="M61" s="26">
        <f>'Raw Data Sorted by Sample'!M61*'Raw Data Sorted by Sample'!M$101</f>
        <v>123.01483654495014</v>
      </c>
      <c r="N61" s="26"/>
      <c r="O61" s="26">
        <f>'Raw Data Sorted by Sample'!O61*'Raw Data Sorted by Sample'!O$101</f>
        <v>3446.3731468493002</v>
      </c>
      <c r="P61" s="26">
        <f>'Raw Data Sorted by Sample'!P61*'Raw Data Sorted by Sample'!P$101</f>
        <v>67.073518171743032</v>
      </c>
      <c r="Q61" s="26">
        <f>'Raw Data Sorted by Sample'!Q61*'Raw Data Sorted by Sample'!Q$101</f>
        <v>83.382685411761088</v>
      </c>
      <c r="S61" s="32">
        <f t="shared" si="1"/>
        <v>4016.0710224787913</v>
      </c>
      <c r="T61" s="33">
        <f t="shared" si="2"/>
        <v>102.74950437373057</v>
      </c>
      <c r="U61" s="34">
        <f t="shared" si="3"/>
        <v>112.22972264372744</v>
      </c>
    </row>
    <row r="62" spans="1:21">
      <c r="A62" t="s">
        <v>112</v>
      </c>
      <c r="B62" t="s">
        <v>113</v>
      </c>
      <c r="C62" s="26">
        <f>'Raw Data Sorted by Sample'!C62*'Raw Data Sorted by Sample'!C$101</f>
        <v>35.6445582075159</v>
      </c>
      <c r="D62" s="26">
        <f>'Raw Data Sorted by Sample'!D62*'Raw Data Sorted by Sample'!D$101</f>
        <v>15.568153418509169</v>
      </c>
      <c r="E62" s="26">
        <f>'Raw Data Sorted by Sample'!E62*'Raw Data Sorted by Sample'!E$101</f>
        <v>11.567703793534696</v>
      </c>
      <c r="F62" s="26"/>
      <c r="G62" s="26">
        <f>'Raw Data Sorted by Sample'!G62*'Raw Data Sorted by Sample'!G$101</f>
        <v>55.807504605994126</v>
      </c>
      <c r="H62" s="26">
        <f>'Raw Data Sorted by Sample'!H62*'Raw Data Sorted by Sample'!H$101</f>
        <v>19.783971222088994</v>
      </c>
      <c r="I62" s="26">
        <f>'Raw Data Sorted by Sample'!I62*'Raw Data Sorted by Sample'!I$101</f>
        <v>17.144698877812861</v>
      </c>
      <c r="J62" s="26"/>
      <c r="K62" s="26">
        <f>'Raw Data Sorted by Sample'!K62*'Raw Data Sorted by Sample'!K$101</f>
        <v>51.327447871624869</v>
      </c>
      <c r="L62" s="26">
        <f>'Raw Data Sorted by Sample'!L62*'Raw Data Sorted by Sample'!L$101</f>
        <v>12.589169347521242</v>
      </c>
      <c r="M62" s="26">
        <f>'Raw Data Sorted by Sample'!M62*'Raw Data Sorted by Sample'!M$101</f>
        <v>25.747291369873285</v>
      </c>
      <c r="N62" s="26"/>
      <c r="O62" s="26">
        <f>'Raw Data Sorted by Sample'!O62*'Raw Data Sorted by Sample'!O$101</f>
        <v>38.829417306158376</v>
      </c>
      <c r="P62" s="26">
        <f>'Raw Data Sorted by Sample'!P62*'Raw Data Sorted by Sample'!P$101</f>
        <v>13.609119629049312</v>
      </c>
      <c r="Q62" s="26">
        <f>'Raw Data Sorted by Sample'!Q62*'Raw Data Sorted by Sample'!Q$101</f>
        <v>9.3952321590716714</v>
      </c>
      <c r="S62" s="32">
        <f t="shared" si="1"/>
        <v>45.402231997823314</v>
      </c>
      <c r="T62" s="33">
        <f t="shared" si="2"/>
        <v>15.387603404292179</v>
      </c>
      <c r="U62" s="34">
        <f t="shared" si="3"/>
        <v>15.963731550073128</v>
      </c>
    </row>
    <row r="63" spans="1:21">
      <c r="A63" t="s">
        <v>114</v>
      </c>
      <c r="B63" t="s">
        <v>115</v>
      </c>
      <c r="C63" s="26">
        <f>'Raw Data Sorted by Sample'!C63*'Raw Data Sorted by Sample'!C$101</f>
        <v>850.87009914715372</v>
      </c>
      <c r="D63" s="26">
        <f>'Raw Data Sorted by Sample'!D63*'Raw Data Sorted by Sample'!D$101</f>
        <v>61.299604085379855</v>
      </c>
      <c r="E63" s="26">
        <f>'Raw Data Sorted by Sample'!E63*'Raw Data Sorted by Sample'!E$101</f>
        <v>58.802494283801373</v>
      </c>
      <c r="F63" s="26"/>
      <c r="G63" s="26">
        <f>'Raw Data Sorted by Sample'!G63*'Raw Data Sorted by Sample'!G$101</f>
        <v>811.3552592717607</v>
      </c>
      <c r="H63" s="26">
        <f>'Raw Data Sorted by Sample'!H63*'Raw Data Sorted by Sample'!H$101</f>
        <v>41.216606712685397</v>
      </c>
      <c r="I63" s="26">
        <f>'Raw Data Sorted by Sample'!I63*'Raw Data Sorted by Sample'!I$101</f>
        <v>31.582340038076321</v>
      </c>
      <c r="J63" s="26"/>
      <c r="K63" s="26">
        <f>'Raw Data Sorted by Sample'!K63*'Raw Data Sorted by Sample'!K$101</f>
        <v>1129.2038531757471</v>
      </c>
      <c r="L63" s="26">
        <f>'Raw Data Sorted by Sample'!L63*'Raw Data Sorted by Sample'!L$101</f>
        <v>53.054356535982372</v>
      </c>
      <c r="M63" s="26">
        <f>'Raw Data Sorted by Sample'!M63*'Raw Data Sorted by Sample'!M$101</f>
        <v>66.752236884856671</v>
      </c>
      <c r="N63" s="26"/>
      <c r="O63" s="26">
        <f>'Raw Data Sorted by Sample'!O63*'Raw Data Sorted by Sample'!O$101</f>
        <v>709.42394862062326</v>
      </c>
      <c r="P63" s="26">
        <f>'Raw Data Sorted by Sample'!P63*'Raw Data Sorted by Sample'!P$101</f>
        <v>37.911118966637368</v>
      </c>
      <c r="Q63" s="26">
        <f>'Raw Data Sorted by Sample'!Q63*'Raw Data Sorted by Sample'!Q$101</f>
        <v>27.011292457331056</v>
      </c>
      <c r="S63" s="32">
        <f t="shared" si="1"/>
        <v>875.2132900538212</v>
      </c>
      <c r="T63" s="33">
        <f t="shared" si="2"/>
        <v>48.37042157517125</v>
      </c>
      <c r="U63" s="34">
        <f t="shared" si="3"/>
        <v>46.037090916016354</v>
      </c>
    </row>
    <row r="64" spans="1:21">
      <c r="A64" t="s">
        <v>116</v>
      </c>
      <c r="B64" t="s">
        <v>117</v>
      </c>
      <c r="C64" s="26">
        <f>'Raw Data Sorted by Sample'!C64*'Raw Data Sorted by Sample'!C$101</f>
        <v>10170.197333725102</v>
      </c>
      <c r="D64" s="26">
        <f>'Raw Data Sorted by Sample'!D64*'Raw Data Sorted by Sample'!D$101</f>
        <v>336.66131767526076</v>
      </c>
      <c r="E64" s="26">
        <f>'Raw Data Sorted by Sample'!E64*'Raw Data Sorted by Sample'!E$101</f>
        <v>142.66834678692791</v>
      </c>
      <c r="F64" s="26"/>
      <c r="G64" s="26">
        <f>'Raw Data Sorted by Sample'!G64*'Raw Data Sorted by Sample'!G$101</f>
        <v>10633.476069926726</v>
      </c>
      <c r="H64" s="26">
        <f>'Raw Data Sorted by Sample'!H64*'Raw Data Sorted by Sample'!H$101</f>
        <v>334.67884650700546</v>
      </c>
      <c r="I64" s="26">
        <f>'Raw Data Sorted by Sample'!I64*'Raw Data Sorted by Sample'!I$101</f>
        <v>134.45053330495347</v>
      </c>
      <c r="J64" s="26"/>
      <c r="K64" s="26">
        <f>'Raw Data Sorted by Sample'!K64*'Raw Data Sorted by Sample'!K$101</f>
        <v>14528.111911854201</v>
      </c>
      <c r="L64" s="26">
        <f>'Raw Data Sorted by Sample'!L64*'Raw Data Sorted by Sample'!L$101</f>
        <v>321.92304474375749</v>
      </c>
      <c r="M64" s="26">
        <f>'Raw Data Sorted by Sample'!M64*'Raw Data Sorted by Sample'!M$101</f>
        <v>229.81841556072081</v>
      </c>
      <c r="N64" s="26"/>
      <c r="O64" s="26">
        <f>'Raw Data Sorted by Sample'!O64*'Raw Data Sorted by Sample'!O$101</f>
        <v>9253.9946433974201</v>
      </c>
      <c r="P64" s="26">
        <f>'Raw Data Sorted by Sample'!P64*'Raw Data Sorted by Sample'!P$101</f>
        <v>233.29919364084535</v>
      </c>
      <c r="Q64" s="26">
        <f>'Raw Data Sorted by Sample'!Q64*'Raw Data Sorted by Sample'!Q$101</f>
        <v>174.98619896270989</v>
      </c>
      <c r="S64" s="32">
        <f t="shared" si="1"/>
        <v>11146.444989725862</v>
      </c>
      <c r="T64" s="33">
        <f t="shared" si="2"/>
        <v>306.64060064171724</v>
      </c>
      <c r="U64" s="34">
        <f t="shared" si="3"/>
        <v>170.48087365382801</v>
      </c>
    </row>
    <row r="65" spans="1:21">
      <c r="A65" t="s">
        <v>118</v>
      </c>
      <c r="B65" t="s">
        <v>119</v>
      </c>
      <c r="C65" s="26">
        <f>'Raw Data Sorted by Sample'!C65*'Raw Data Sorted by Sample'!C$101</f>
        <v>3287.3481262996115</v>
      </c>
      <c r="D65" s="26">
        <f>'Raw Data Sorted by Sample'!D65*'Raw Data Sorted by Sample'!D$101</f>
        <v>1598.6547541631603</v>
      </c>
      <c r="E65" s="26">
        <f>'Raw Data Sorted by Sample'!E65*'Raw Data Sorted by Sample'!E$101</f>
        <v>1608.8748026174505</v>
      </c>
      <c r="F65" s="26"/>
      <c r="G65" s="26">
        <f>'Raw Data Sorted by Sample'!G65*'Raw Data Sorted by Sample'!G$101</f>
        <v>2489.8732824212761</v>
      </c>
      <c r="H65" s="26">
        <f>'Raw Data Sorted by Sample'!H65*'Raw Data Sorted by Sample'!H$101</f>
        <v>778.16953473550029</v>
      </c>
      <c r="I65" s="26">
        <f>'Raw Data Sorted by Sample'!I65*'Raw Data Sorted by Sample'!I$101</f>
        <v>758.87851348634808</v>
      </c>
      <c r="J65" s="26"/>
      <c r="K65" s="26">
        <f>'Raw Data Sorted by Sample'!K65*'Raw Data Sorted by Sample'!K$101</f>
        <v>3819.0065380673268</v>
      </c>
      <c r="L65" s="26">
        <f>'Raw Data Sorted by Sample'!L65*'Raw Data Sorted by Sample'!L$101</f>
        <v>1503.5065106468226</v>
      </c>
      <c r="M65" s="26">
        <f>'Raw Data Sorted by Sample'!M65*'Raw Data Sorted by Sample'!M$101</f>
        <v>1412.2866118067532</v>
      </c>
      <c r="N65" s="26"/>
      <c r="O65" s="26">
        <f>'Raw Data Sorted by Sample'!O65*'Raw Data Sorted by Sample'!O$101</f>
        <v>2611.0159529114067</v>
      </c>
      <c r="P65" s="26">
        <f>'Raw Data Sorted by Sample'!P65*'Raw Data Sorted by Sample'!P$101</f>
        <v>951.66629405994831</v>
      </c>
      <c r="Q65" s="26">
        <f>'Raw Data Sorted by Sample'!Q65*'Raw Data Sorted by Sample'!Q$101</f>
        <v>1148.5671314465119</v>
      </c>
      <c r="S65" s="32">
        <f t="shared" si="1"/>
        <v>3051.8109749249052</v>
      </c>
      <c r="T65" s="33">
        <f t="shared" si="2"/>
        <v>1207.9992734013579</v>
      </c>
      <c r="U65" s="34">
        <f t="shared" si="3"/>
        <v>1232.151764839266</v>
      </c>
    </row>
    <row r="66" spans="1:21">
      <c r="A66" t="s">
        <v>120</v>
      </c>
      <c r="B66" t="s">
        <v>121</v>
      </c>
      <c r="C66" s="26">
        <f>'Raw Data Sorted by Sample'!C66*'Raw Data Sorted by Sample'!C$101</f>
        <v>3832.3649195371127</v>
      </c>
      <c r="D66" s="26">
        <f>'Raw Data Sorted by Sample'!D66*'Raw Data Sorted by Sample'!D$101</f>
        <v>227.68424374569659</v>
      </c>
      <c r="E66" s="26">
        <f>'Raw Data Sorted by Sample'!E66*'Raw Data Sorted by Sample'!E$101</f>
        <v>89.649704399893892</v>
      </c>
      <c r="F66" s="26"/>
      <c r="G66" s="26">
        <f>'Raw Data Sorted by Sample'!G66*'Raw Data Sorted by Sample'!G$101</f>
        <v>3791.6906494803316</v>
      </c>
      <c r="H66" s="26">
        <f>'Raw Data Sorted by Sample'!H66*'Raw Data Sorted by Sample'!H$101</f>
        <v>182.17740167006946</v>
      </c>
      <c r="I66" s="26">
        <f>'Raw Data Sorted by Sample'!I66*'Raw Data Sorted by Sample'!I$101</f>
        <v>83.918789244031359</v>
      </c>
      <c r="J66" s="26"/>
      <c r="K66" s="26">
        <f>'Raw Data Sorted by Sample'!K66*'Raw Data Sorted by Sample'!K$101</f>
        <v>5536.0318775823962</v>
      </c>
      <c r="L66" s="26">
        <f>'Raw Data Sorted by Sample'!L66*'Raw Data Sorted by Sample'!L$101</f>
        <v>259.87642438811707</v>
      </c>
      <c r="M66" s="26">
        <f>'Raw Data Sorted by Sample'!M66*'Raw Data Sorted by Sample'!M$101</f>
        <v>137.31888730599087</v>
      </c>
      <c r="N66" s="26"/>
      <c r="O66" s="26">
        <f>'Raw Data Sorted by Sample'!O66*'Raw Data Sorted by Sample'!O$101</f>
        <v>3466.3125773578681</v>
      </c>
      <c r="P66" s="26">
        <f>'Raw Data Sorted by Sample'!P66*'Raw Data Sorted by Sample'!P$101</f>
        <v>197.33223462121501</v>
      </c>
      <c r="Q66" s="26">
        <f>'Raw Data Sorted by Sample'!Q66*'Raw Data Sorted by Sample'!Q$101</f>
        <v>95.126725610600673</v>
      </c>
      <c r="S66" s="32">
        <f t="shared" si="1"/>
        <v>4156.6000059894268</v>
      </c>
      <c r="T66" s="33">
        <f t="shared" si="2"/>
        <v>216.7675761062745</v>
      </c>
      <c r="U66" s="34">
        <f t="shared" si="3"/>
        <v>101.50352664012919</v>
      </c>
    </row>
    <row r="67" spans="1:21">
      <c r="A67" t="s">
        <v>122</v>
      </c>
      <c r="B67" t="s">
        <v>123</v>
      </c>
      <c r="C67" s="26">
        <f>'Raw Data Sorted by Sample'!C67*'Raw Data Sorted by Sample'!C$101</f>
        <v>1585.6079280053041</v>
      </c>
      <c r="D67" s="26">
        <f>'Raw Data Sorted by Sample'!D67*'Raw Data Sorted by Sample'!D$101</f>
        <v>1523.7330158365849</v>
      </c>
      <c r="E67" s="26">
        <f>'Raw Data Sorted by Sample'!E67*'Raw Data Sorted by Sample'!E$101</f>
        <v>1345.7095413145364</v>
      </c>
      <c r="F67" s="26"/>
      <c r="G67" s="26">
        <f>'Raw Data Sorted by Sample'!G67*'Raw Data Sorted by Sample'!G$101</f>
        <v>1470.3131021194606</v>
      </c>
      <c r="H67" s="26">
        <f>'Raw Data Sorted by Sample'!H67*'Raw Data Sorted by Sample'!H$101</f>
        <v>1412.0809459766017</v>
      </c>
      <c r="I67" s="26">
        <f>'Raw Data Sorted by Sample'!I67*'Raw Data Sorted by Sample'!I$101</f>
        <v>1372.4782627975453</v>
      </c>
      <c r="J67" s="26"/>
      <c r="K67" s="26">
        <f>'Raw Data Sorted by Sample'!K67*'Raw Data Sorted by Sample'!K$101</f>
        <v>2240.076474968771</v>
      </c>
      <c r="L67" s="26">
        <f>'Raw Data Sorted by Sample'!L67*'Raw Data Sorted by Sample'!L$101</f>
        <v>2093.3990172163894</v>
      </c>
      <c r="M67" s="26">
        <f>'Raw Data Sorted by Sample'!M67*'Raw Data Sorted by Sample'!M$101</f>
        <v>2192.3341799755067</v>
      </c>
      <c r="N67" s="26"/>
      <c r="O67" s="26">
        <f>'Raw Data Sorted by Sample'!O67*'Raw Data Sorted by Sample'!O$101</f>
        <v>1331.7440692301345</v>
      </c>
      <c r="P67" s="26">
        <f>'Raw Data Sorted by Sample'!P67*'Raw Data Sorted by Sample'!P$101</f>
        <v>1235.5136463229769</v>
      </c>
      <c r="Q67" s="26">
        <f>'Raw Data Sorted by Sample'!Q67*'Raw Data Sorted by Sample'!Q$101</f>
        <v>1398.715187681795</v>
      </c>
      <c r="S67" s="32">
        <f t="shared" si="1"/>
        <v>1656.9353935809174</v>
      </c>
      <c r="T67" s="33">
        <f t="shared" si="2"/>
        <v>1566.1816563381381</v>
      </c>
      <c r="U67" s="34">
        <f t="shared" si="3"/>
        <v>1577.309292942346</v>
      </c>
    </row>
    <row r="68" spans="1:21">
      <c r="A68" t="s">
        <v>124</v>
      </c>
      <c r="B68" t="s">
        <v>125</v>
      </c>
      <c r="C68" s="26">
        <f>'Raw Data Sorted by Sample'!C68*'Raw Data Sorted by Sample'!C$101</f>
        <v>2458.3246918602904</v>
      </c>
      <c r="D68" s="26">
        <f>'Raw Data Sorted by Sample'!D68*'Raw Data Sorted by Sample'!D$101</f>
        <v>30.163297248361516</v>
      </c>
      <c r="E68" s="26">
        <f>'Raw Data Sorted by Sample'!E68*'Raw Data Sorted by Sample'!E$101</f>
        <v>25.063358219325174</v>
      </c>
      <c r="F68" s="26"/>
      <c r="G68" s="26">
        <f>'Raw Data Sorted by Sample'!G68*'Raw Data Sorted by Sample'!G$101</f>
        <v>2653.002911269567</v>
      </c>
      <c r="H68" s="26">
        <f>'Raw Data Sorted by Sample'!H68*'Raw Data Sorted by Sample'!H$101</f>
        <v>19.783971222088994</v>
      </c>
      <c r="I68" s="26">
        <f>'Raw Data Sorted by Sample'!I68*'Raw Data Sorted by Sample'!I$101</f>
        <v>22.558814312911657</v>
      </c>
      <c r="J68" s="26"/>
      <c r="K68" s="26">
        <f>'Raw Data Sorted by Sample'!K68*'Raw Data Sorted by Sample'!K$101</f>
        <v>3443.8273357675926</v>
      </c>
      <c r="L68" s="26">
        <f>'Raw Data Sorted by Sample'!L68*'Raw Data Sorted by Sample'!L$101</f>
        <v>31.472923368803105</v>
      </c>
      <c r="M68" s="26">
        <f>'Raw Data Sorted by Sample'!M68*'Raw Data Sorted by Sample'!M$101</f>
        <v>51.494582739746569</v>
      </c>
      <c r="N68" s="26"/>
      <c r="O68" s="26">
        <f>'Raw Data Sorted by Sample'!O68*'Raw Data Sorted by Sample'!O$101</f>
        <v>2322.4189323926616</v>
      </c>
      <c r="P68" s="26">
        <f>'Raw Data Sorted by Sample'!P68*'Raw Data Sorted by Sample'!P$101</f>
        <v>21.385759417077491</v>
      </c>
      <c r="Q68" s="26">
        <f>'Raw Data Sorted by Sample'!Q68*'Raw Data Sorted by Sample'!Q$101</f>
        <v>34.05771657663481</v>
      </c>
      <c r="S68" s="32">
        <f t="shared" si="1"/>
        <v>2719.3934678225278</v>
      </c>
      <c r="T68" s="33">
        <f t="shared" si="2"/>
        <v>25.701487814082778</v>
      </c>
      <c r="U68" s="34">
        <f t="shared" si="3"/>
        <v>33.293617962154556</v>
      </c>
    </row>
    <row r="69" spans="1:21">
      <c r="A69" t="s">
        <v>126</v>
      </c>
      <c r="B69" t="s">
        <v>127</v>
      </c>
      <c r="C69" s="26">
        <f>'Raw Data Sorted by Sample'!C69*'Raw Data Sorted by Sample'!C$101</f>
        <v>1791.4265060422508</v>
      </c>
      <c r="D69" s="26">
        <f>'Raw Data Sorted by Sample'!D69*'Raw Data Sorted by Sample'!D$101</f>
        <v>34.055335602988805</v>
      </c>
      <c r="E69" s="26">
        <f>'Raw Data Sorted by Sample'!E69*'Raw Data Sorted by Sample'!E$101</f>
        <v>22.171432270941501</v>
      </c>
      <c r="F69" s="26"/>
      <c r="G69" s="26">
        <f>'Raw Data Sorted by Sample'!G69*'Raw Data Sorted by Sample'!G$101</f>
        <v>1710.7146604222044</v>
      </c>
      <c r="H69" s="26">
        <f>'Raw Data Sorted by Sample'!H69*'Raw Data Sorted by Sample'!H$101</f>
        <v>15.662310550820452</v>
      </c>
      <c r="I69" s="26">
        <f>'Raw Data Sorted by Sample'!I69*'Raw Data Sorted by Sample'!I$101</f>
        <v>20.754109167878724</v>
      </c>
      <c r="J69" s="26"/>
      <c r="K69" s="26">
        <f>'Raw Data Sorted by Sample'!K69*'Raw Data Sorted by Sample'!K$101</f>
        <v>2590.8140354248744</v>
      </c>
      <c r="L69" s="26">
        <f>'Raw Data Sorted by Sample'!L69*'Raw Data Sorted by Sample'!L$101</f>
        <v>26.976791458974088</v>
      </c>
      <c r="M69" s="26">
        <f>'Raw Data Sorted by Sample'!M69*'Raw Data Sorted by Sample'!M$101</f>
        <v>29.561704906150808</v>
      </c>
      <c r="N69" s="26"/>
      <c r="O69" s="26">
        <f>'Raw Data Sorted by Sample'!O69*'Raw Data Sorted by Sample'!O$101</f>
        <v>1641.3299639684244</v>
      </c>
      <c r="P69" s="26">
        <f>'Raw Data Sorted by Sample'!P69*'Raw Data Sorted by Sample'!P$101</f>
        <v>22.357839390581013</v>
      </c>
      <c r="Q69" s="26">
        <f>'Raw Data Sorted by Sample'!Q69*'Raw Data Sorted by Sample'!Q$101</f>
        <v>19.964868338027301</v>
      </c>
      <c r="S69" s="32">
        <f t="shared" si="1"/>
        <v>1933.5712914644387</v>
      </c>
      <c r="T69" s="33">
        <f t="shared" si="2"/>
        <v>24.763069250841092</v>
      </c>
      <c r="U69" s="34">
        <f t="shared" si="3"/>
        <v>23.113028670749582</v>
      </c>
    </row>
    <row r="70" spans="1:21">
      <c r="A70" t="s">
        <v>128</v>
      </c>
      <c r="B70" t="s">
        <v>129</v>
      </c>
      <c r="C70" s="26">
        <f>'Raw Data Sorted by Sample'!C70*'Raw Data Sorted by Sample'!C$101</f>
        <v>6164.2089209836367</v>
      </c>
      <c r="D70" s="26">
        <f>'Raw Data Sorted by Sample'!D70*'Raw Data Sorted by Sample'!D$101</f>
        <v>107.03105475225054</v>
      </c>
      <c r="E70" s="26">
        <f>'Raw Data Sorted by Sample'!E70*'Raw Data Sorted by Sample'!E$101</f>
        <v>103.14535882568437</v>
      </c>
      <c r="F70" s="26"/>
      <c r="G70" s="26">
        <f>'Raw Data Sorted by Sample'!G70*'Raw Data Sorted by Sample'!G$101</f>
        <v>6032.5766036594805</v>
      </c>
      <c r="H70" s="26">
        <f>'Raw Data Sorted by Sample'!H70*'Raw Data Sorted by Sample'!H$101</f>
        <v>81.608881291117086</v>
      </c>
      <c r="I70" s="26">
        <f>'Raw Data Sorted by Sample'!I70*'Raw Data Sorted by Sample'!I$101</f>
        <v>91.137609824163093</v>
      </c>
      <c r="J70" s="26"/>
      <c r="K70" s="26">
        <f>'Raw Data Sorted by Sample'!K70*'Raw Data Sorted by Sample'!K$101</f>
        <v>8427.4781076839317</v>
      </c>
      <c r="L70" s="26">
        <f>'Raw Data Sorted by Sample'!L70*'Raw Data Sorted by Sample'!L$101</f>
        <v>137.58163644076785</v>
      </c>
      <c r="M70" s="26">
        <f>'Raw Data Sorted by Sample'!M70*'Raw Data Sorted by Sample'!M$101</f>
        <v>130.64366361750518</v>
      </c>
      <c r="N70" s="26"/>
      <c r="O70" s="26">
        <f>'Raw Data Sorted by Sample'!O70*'Raw Data Sorted by Sample'!O$101</f>
        <v>5313.3335086778343</v>
      </c>
      <c r="P70" s="26">
        <f>'Raw Data Sorted by Sample'!P70*'Raw Data Sorted by Sample'!P$101</f>
        <v>65.129358224735995</v>
      </c>
      <c r="Q70" s="26">
        <f>'Raw Data Sorted by Sample'!Q70*'Raw Data Sorted by Sample'!Q$101</f>
        <v>66.941029133385655</v>
      </c>
      <c r="S70" s="32">
        <f t="shared" si="1"/>
        <v>6484.399285251221</v>
      </c>
      <c r="T70" s="33">
        <f t="shared" si="2"/>
        <v>97.837732677217872</v>
      </c>
      <c r="U70" s="34">
        <f t="shared" si="3"/>
        <v>97.966915350184578</v>
      </c>
    </row>
    <row r="71" spans="1:21">
      <c r="A71" t="s">
        <v>130</v>
      </c>
      <c r="B71" t="s">
        <v>131</v>
      </c>
      <c r="C71" s="26">
        <f>'Raw Data Sorted by Sample'!C71*'Raw Data Sorted by Sample'!C$101</f>
        <v>4347.4862768586327</v>
      </c>
      <c r="D71" s="26">
        <f>'Raw Data Sorted by Sample'!D71*'Raw Data Sorted by Sample'!D$101</f>
        <v>1768.9314321781044</v>
      </c>
      <c r="E71" s="26">
        <f>'Raw Data Sorted by Sample'!E71*'Raw Data Sorted by Sample'!E$101</f>
        <v>1681.1729513270425</v>
      </c>
      <c r="F71" s="26"/>
      <c r="G71" s="26">
        <f>'Raw Data Sorted by Sample'!G71*'Raw Data Sorted by Sample'!G$101</f>
        <v>3469.7242767534422</v>
      </c>
      <c r="H71" s="26">
        <f>'Raw Data Sorted by Sample'!H71*'Raw Data Sorted by Sample'!H$101</f>
        <v>693.26332490736843</v>
      </c>
      <c r="I71" s="26">
        <f>'Raw Data Sorted by Sample'!I71*'Raw Data Sorted by Sample'!I$101</f>
        <v>706.54206428039311</v>
      </c>
      <c r="J71" s="26"/>
      <c r="K71" s="26">
        <f>'Raw Data Sorted by Sample'!K71*'Raw Data Sorted by Sample'!K$101</f>
        <v>5042.3107123410527</v>
      </c>
      <c r="L71" s="26">
        <f>'Raw Data Sorted by Sample'!L71*'Raw Data Sorted by Sample'!L$101</f>
        <v>1107.8469025818692</v>
      </c>
      <c r="M71" s="26">
        <f>'Raw Data Sorted by Sample'!M71*'Raw Data Sorted by Sample'!M$101</f>
        <v>1133.834423658494</v>
      </c>
      <c r="N71" s="26"/>
      <c r="O71" s="26">
        <f>'Raw Data Sorted by Sample'!O71*'Raw Data Sorted by Sample'!O$101</f>
        <v>3402.2965109882557</v>
      </c>
      <c r="P71" s="26">
        <f>'Raw Data Sorted by Sample'!P71*'Raw Data Sorted by Sample'!P$101</f>
        <v>795.16141832588119</v>
      </c>
      <c r="Q71" s="26">
        <f>'Raw Data Sorted by Sample'!Q71*'Raw Data Sorted by Sample'!Q$101</f>
        <v>928.95357972821148</v>
      </c>
      <c r="S71" s="32">
        <f t="shared" si="1"/>
        <v>4065.4544442353458</v>
      </c>
      <c r="T71" s="33">
        <f t="shared" si="2"/>
        <v>1091.3007694983057</v>
      </c>
      <c r="U71" s="34">
        <f t="shared" si="3"/>
        <v>1112.6257547485352</v>
      </c>
    </row>
    <row r="72" spans="1:21">
      <c r="A72" t="s">
        <v>132</v>
      </c>
      <c r="B72" t="s">
        <v>133</v>
      </c>
      <c r="C72" s="26">
        <f>'Raw Data Sorted by Sample'!C72*'Raw Data Sorted by Sample'!C$101</f>
        <v>938.25675797848305</v>
      </c>
      <c r="D72" s="26">
        <f>'Raw Data Sorted by Sample'!D72*'Raw Data Sorted by Sample'!D$101</f>
        <v>132.32930405732793</v>
      </c>
      <c r="E72" s="26">
        <f>'Raw Data Sorted by Sample'!E72*'Raw Data Sorted by Sample'!E$101</f>
        <v>129.17269236113745</v>
      </c>
      <c r="F72" s="26"/>
      <c r="G72" s="26">
        <f>'Raw Data Sorted by Sample'!G72*'Raw Data Sorted by Sample'!G$101</f>
        <v>991.65642799881869</v>
      </c>
      <c r="H72" s="26">
        <f>'Raw Data Sorted by Sample'!H72*'Raw Data Sorted by Sample'!H$101</f>
        <v>47.811263786715067</v>
      </c>
      <c r="I72" s="26">
        <f>'Raw Data Sorted by Sample'!I72*'Raw Data Sorted by Sample'!I$101</f>
        <v>71.285853228800832</v>
      </c>
      <c r="J72" s="26"/>
      <c r="K72" s="26">
        <f>'Raw Data Sorted by Sample'!K72*'Raw Data Sorted by Sample'!K$101</f>
        <v>1433.5022941289517</v>
      </c>
      <c r="L72" s="26">
        <f>'Raw Data Sorted by Sample'!L72*'Raw Data Sorted by Sample'!L$101</f>
        <v>82.728827140853866</v>
      </c>
      <c r="M72" s="26">
        <f>'Raw Data Sorted by Sample'!M72*'Raw Data Sorted by Sample'!M$101</f>
        <v>79.149080877758621</v>
      </c>
      <c r="N72" s="26"/>
      <c r="O72" s="26">
        <f>'Raw Data Sorted by Sample'!O72*'Raw Data Sorted by Sample'!O$101</f>
        <v>1024.2570619137994</v>
      </c>
      <c r="P72" s="26">
        <f>'Raw Data Sorted by Sample'!P72*'Raw Data Sorted by Sample'!P$101</f>
        <v>73.878077986267698</v>
      </c>
      <c r="Q72" s="26">
        <f>'Raw Data Sorted by Sample'!Q72*'Raw Data Sorted by Sample'!Q$101</f>
        <v>77.510665312341288</v>
      </c>
      <c r="S72" s="32">
        <f t="shared" si="1"/>
        <v>1096.9181355050132</v>
      </c>
      <c r="T72" s="33">
        <f t="shared" si="2"/>
        <v>84.186868242791149</v>
      </c>
      <c r="U72" s="34">
        <f t="shared" si="3"/>
        <v>89.279572945009562</v>
      </c>
    </row>
    <row r="73" spans="1:21">
      <c r="A73" t="s">
        <v>134</v>
      </c>
      <c r="B73" t="s">
        <v>135</v>
      </c>
      <c r="C73" s="26">
        <f>'Raw Data Sorted by Sample'!C73*'Raw Data Sorted by Sample'!C$101</f>
        <v>1255.6083084712052</v>
      </c>
      <c r="D73" s="26">
        <f>'Raw Data Sorted by Sample'!D73*'Raw Data Sorted by Sample'!D$101</f>
        <v>26.271258893734224</v>
      </c>
      <c r="E73" s="26">
        <f>'Raw Data Sorted by Sample'!E73*'Raw Data Sorted by Sample'!E$101</f>
        <v>31.811185432220412</v>
      </c>
      <c r="F73" s="26"/>
      <c r="G73" s="26">
        <f>'Raw Data Sorted by Sample'!G73*'Raw Data Sorted by Sample'!G$101</f>
        <v>1175.1772604531454</v>
      </c>
      <c r="H73" s="26">
        <f>'Raw Data Sorted by Sample'!H73*'Raw Data Sorted by Sample'!H$101</f>
        <v>22.256967624850116</v>
      </c>
      <c r="I73" s="26">
        <f>'Raw Data Sorted by Sample'!I73*'Raw Data Sorted by Sample'!I$101</f>
        <v>17.144698877812861</v>
      </c>
      <c r="J73" s="26"/>
      <c r="K73" s="26">
        <f>'Raw Data Sorted by Sample'!K73*'Raw Data Sorted by Sample'!K$101</f>
        <v>1717.0253395150701</v>
      </c>
      <c r="L73" s="26">
        <f>'Raw Data Sorted by Sample'!L73*'Raw Data Sorted by Sample'!L$101</f>
        <v>33.271376132734709</v>
      </c>
      <c r="M73" s="26">
        <f>'Raw Data Sorted by Sample'!M73*'Raw Data Sorted by Sample'!M$101</f>
        <v>33.376118442428336</v>
      </c>
      <c r="N73" s="26"/>
      <c r="O73" s="26">
        <f>'Raw Data Sorted by Sample'!O73*'Raw Data Sorted by Sample'!O$101</f>
        <v>1140.7453138322744</v>
      </c>
      <c r="P73" s="26">
        <f>'Raw Data Sorted by Sample'!P73*'Raw Data Sorted by Sample'!P$101</f>
        <v>24.301999337588057</v>
      </c>
      <c r="Q73" s="26">
        <f>'Raw Data Sorted by Sample'!Q73*'Raw Data Sorted by Sample'!Q$101</f>
        <v>19.964868338027301</v>
      </c>
      <c r="S73" s="32">
        <f t="shared" si="1"/>
        <v>1322.1390555679238</v>
      </c>
      <c r="T73" s="33">
        <f t="shared" si="2"/>
        <v>26.525400497226777</v>
      </c>
      <c r="U73" s="34">
        <f t="shared" si="3"/>
        <v>25.574217772622227</v>
      </c>
    </row>
    <row r="74" spans="1:21">
      <c r="A74" t="s">
        <v>136</v>
      </c>
      <c r="B74" t="s">
        <v>137</v>
      </c>
      <c r="C74" s="26">
        <f>'Raw Data Sorted by Sample'!C74*'Raw Data Sorted by Sample'!C$101</f>
        <v>938.25675797848305</v>
      </c>
      <c r="D74" s="26">
        <f>'Raw Data Sorted by Sample'!D74*'Raw Data Sorted by Sample'!D$101</f>
        <v>894.19581197562036</v>
      </c>
      <c r="E74" s="26">
        <f>'Raw Data Sorted by Sample'!E74*'Raw Data Sorted by Sample'!E$101</f>
        <v>185.08326069655513</v>
      </c>
      <c r="F74" s="26"/>
      <c r="G74" s="26">
        <f>'Raw Data Sorted by Sample'!G74*'Raw Data Sorted by Sample'!G$101</f>
        <v>768.42640957484218</v>
      </c>
      <c r="H74" s="26">
        <f>'Raw Data Sorted by Sample'!H74*'Raw Data Sorted by Sample'!H$101</f>
        <v>820.21047358243948</v>
      </c>
      <c r="I74" s="26">
        <f>'Raw Data Sorted by Sample'!I74*'Raw Data Sorted by Sample'!I$101</f>
        <v>81.211731526481969</v>
      </c>
      <c r="J74" s="26"/>
      <c r="K74" s="26">
        <f>'Raw Data Sorted by Sample'!K74*'Raw Data Sorted by Sample'!K$101</f>
        <v>1071.7659948432145</v>
      </c>
      <c r="L74" s="26">
        <f>'Raw Data Sorted by Sample'!L74*'Raw Data Sorted by Sample'!L$101</f>
        <v>1043.1026030803314</v>
      </c>
      <c r="M74" s="26">
        <f>'Raw Data Sorted by Sample'!M74*'Raw Data Sorted by Sample'!M$101</f>
        <v>129.69006023343582</v>
      </c>
      <c r="N74" s="26"/>
      <c r="O74" s="26">
        <f>'Raw Data Sorted by Sample'!O74*'Raw Data Sorted by Sample'!O$101</f>
        <v>820.6649819842122</v>
      </c>
      <c r="P74" s="26">
        <f>'Raw Data Sorted by Sample'!P74*'Raw Data Sorted by Sample'!P$101</f>
        <v>759.19445930625091</v>
      </c>
      <c r="Q74" s="26">
        <f>'Raw Data Sorted by Sample'!Q74*'Raw Data Sorted by Sample'!Q$101</f>
        <v>124.48682610769964</v>
      </c>
      <c r="S74" s="32">
        <f t="shared" si="1"/>
        <v>899.77853609518797</v>
      </c>
      <c r="T74" s="33">
        <f t="shared" si="2"/>
        <v>879.17583698616045</v>
      </c>
      <c r="U74" s="34">
        <f t="shared" si="3"/>
        <v>130.11796964104315</v>
      </c>
    </row>
    <row r="75" spans="1:21">
      <c r="A75" t="s">
        <v>138</v>
      </c>
      <c r="B75" t="s">
        <v>139</v>
      </c>
      <c r="C75" s="26">
        <f>'Raw Data Sorted by Sample'!C75*'Raw Data Sorted by Sample'!C$101</f>
        <v>50.592276165506441</v>
      </c>
      <c r="D75" s="26">
        <f>'Raw Data Sorted by Sample'!D75*'Raw Data Sorted by Sample'!D$101</f>
        <v>39.893393134929745</v>
      </c>
      <c r="E75" s="26">
        <f>'Raw Data Sorted by Sample'!E75*'Raw Data Sorted by Sample'!E$101</f>
        <v>34.703111380604085</v>
      </c>
      <c r="F75" s="26"/>
      <c r="G75" s="26">
        <f>'Raw Data Sorted by Sample'!G75*'Raw Data Sorted by Sample'!G$101</f>
        <v>45.075292181764482</v>
      </c>
      <c r="H75" s="26">
        <f>'Raw Data Sorted by Sample'!H75*'Raw Data Sorted by Sample'!H$101</f>
        <v>37.094946041416861</v>
      </c>
      <c r="I75" s="26">
        <f>'Raw Data Sorted by Sample'!I75*'Raw Data Sorted by Sample'!I$101</f>
        <v>36.996455473175118</v>
      </c>
      <c r="J75" s="26"/>
      <c r="K75" s="26">
        <f>'Raw Data Sorted by Sample'!K75*'Raw Data Sorted by Sample'!K$101</f>
        <v>45.217037410717147</v>
      </c>
      <c r="L75" s="26">
        <f>'Raw Data Sorted by Sample'!L75*'Raw Data Sorted by Sample'!L$101</f>
        <v>38.66673442452953</v>
      </c>
      <c r="M75" s="26">
        <f>'Raw Data Sorted by Sample'!M75*'Raw Data Sorted by Sample'!M$101</f>
        <v>39.09773874684462</v>
      </c>
      <c r="N75" s="26"/>
      <c r="O75" s="26">
        <f>'Raw Data Sorted by Sample'!O75*'Raw Data Sorted by Sample'!O$101</f>
        <v>40.928304728112884</v>
      </c>
      <c r="P75" s="26">
        <f>'Raw Data Sorted by Sample'!P75*'Raw Data Sorted by Sample'!P$101</f>
        <v>36.939038993133849</v>
      </c>
      <c r="Q75" s="26">
        <f>'Raw Data Sorted by Sample'!Q75*'Raw Data Sorted by Sample'!Q$101</f>
        <v>28.185696477215014</v>
      </c>
      <c r="S75" s="32">
        <f t="shared" si="1"/>
        <v>45.453227621525244</v>
      </c>
      <c r="T75" s="33">
        <f t="shared" si="2"/>
        <v>38.148528148502493</v>
      </c>
      <c r="U75" s="34">
        <f t="shared" si="3"/>
        <v>34.745750519459705</v>
      </c>
    </row>
    <row r="76" spans="1:21">
      <c r="A76" t="s">
        <v>140</v>
      </c>
      <c r="B76" t="s">
        <v>141</v>
      </c>
      <c r="C76" s="26">
        <f>'Raw Data Sorted by Sample'!C76*'Raw Data Sorted by Sample'!C$101</f>
        <v>62.090520748576083</v>
      </c>
      <c r="D76" s="26">
        <f>'Raw Data Sorted by Sample'!D76*'Raw Data Sorted by Sample'!D$101</f>
        <v>67.137661617320788</v>
      </c>
      <c r="E76" s="26">
        <f>'Raw Data Sorted by Sample'!E76*'Raw Data Sorted by Sample'!E$101</f>
        <v>70.37019807733607</v>
      </c>
      <c r="F76" s="26"/>
      <c r="G76" s="26">
        <f>'Raw Data Sorted by Sample'!G76*'Raw Data Sorted by Sample'!G$101</f>
        <v>63.320053302954868</v>
      </c>
      <c r="H76" s="26">
        <f>'Raw Data Sorted by Sample'!H76*'Raw Data Sorted by Sample'!H$101</f>
        <v>79.135884888355974</v>
      </c>
      <c r="I76" s="26">
        <f>'Raw Data Sorted by Sample'!I76*'Raw Data Sorted by Sample'!I$101</f>
        <v>44.215276053306845</v>
      </c>
      <c r="J76" s="26"/>
      <c r="K76" s="26">
        <f>'Raw Data Sorted by Sample'!K76*'Raw Data Sorted by Sample'!K$101</f>
        <v>74.547007623074222</v>
      </c>
      <c r="L76" s="26">
        <f>'Raw Data Sorted by Sample'!L76*'Raw Data Sorted by Sample'!L$101</f>
        <v>73.736563321195845</v>
      </c>
      <c r="M76" s="26">
        <f>'Raw Data Sorted by Sample'!M76*'Raw Data Sorted by Sample'!M$101</f>
        <v>65.79863350078729</v>
      </c>
      <c r="N76" s="26"/>
      <c r="O76" s="26">
        <f>'Raw Data Sorted by Sample'!O76*'Raw Data Sorted by Sample'!O$101</f>
        <v>80.807165745248511</v>
      </c>
      <c r="P76" s="26">
        <f>'Raw Data Sorted by Sample'!P76*'Raw Data Sorted by Sample'!P$101</f>
        <v>62.213118304225425</v>
      </c>
      <c r="Q76" s="26">
        <f>'Raw Data Sorted by Sample'!Q76*'Raw Data Sorted by Sample'!Q$101</f>
        <v>75.161857272573371</v>
      </c>
      <c r="S76" s="32">
        <f t="shared" si="1"/>
        <v>70.191186854963419</v>
      </c>
      <c r="T76" s="33">
        <f t="shared" si="2"/>
        <v>70.55580703277451</v>
      </c>
      <c r="U76" s="34">
        <f t="shared" si="3"/>
        <v>63.886491226000892</v>
      </c>
    </row>
    <row r="77" spans="1:21">
      <c r="A77" t="s">
        <v>142</v>
      </c>
      <c r="B77" t="s">
        <v>143</v>
      </c>
      <c r="C77" s="26">
        <f>'Raw Data Sorted by Sample'!C77*'Raw Data Sorted by Sample'!C$101</f>
        <v>4049.6817421571291</v>
      </c>
      <c r="D77" s="26">
        <f>'Raw Data Sorted by Sample'!D77*'Raw Data Sorted by Sample'!D$101</f>
        <v>2517.1758058552014</v>
      </c>
      <c r="E77" s="26">
        <f>'Raw Data Sorted by Sample'!E77*'Raw Data Sorted by Sample'!E$101</f>
        <v>2511.1556985131569</v>
      </c>
      <c r="F77" s="26"/>
      <c r="G77" s="26">
        <f>'Raw Data Sorted by Sample'!G77*'Raw Data Sorted by Sample'!G$101</f>
        <v>2443.7247689970886</v>
      </c>
      <c r="H77" s="26">
        <f>'Raw Data Sorted by Sample'!H77*'Raw Data Sorted by Sample'!H$101</f>
        <v>877.08939084594533</v>
      </c>
      <c r="I77" s="26">
        <f>'Raw Data Sorted by Sample'!I77*'Raw Data Sorted by Sample'!I$101</f>
        <v>960.10313715752011</v>
      </c>
      <c r="J77" s="26"/>
      <c r="K77" s="26">
        <f>'Raw Data Sorted by Sample'!K77*'Raw Data Sorted by Sample'!K$101</f>
        <v>3759.1245155504307</v>
      </c>
      <c r="L77" s="26">
        <f>'Raw Data Sorted by Sample'!L77*'Raw Data Sorted by Sample'!L$101</f>
        <v>1806.545801369298</v>
      </c>
      <c r="M77" s="26">
        <f>'Raw Data Sorted by Sample'!M77*'Raw Data Sorted by Sample'!M$101</f>
        <v>1766.0734672964936</v>
      </c>
      <c r="N77" s="26"/>
      <c r="O77" s="26">
        <f>'Raw Data Sorted by Sample'!O77*'Raw Data Sorted by Sample'!O$101</f>
        <v>2590.0270786918613</v>
      </c>
      <c r="P77" s="26">
        <f>'Raw Data Sorted by Sample'!P77*'Raw Data Sorted by Sample'!P$101</f>
        <v>1240.3740461904945</v>
      </c>
      <c r="Q77" s="26">
        <f>'Raw Data Sorted by Sample'!Q77*'Raw Data Sorted by Sample'!Q$101</f>
        <v>1476.2258529941364</v>
      </c>
      <c r="S77" s="32">
        <f t="shared" si="1"/>
        <v>3210.6395263491272</v>
      </c>
      <c r="T77" s="33">
        <f t="shared" si="2"/>
        <v>1610.2962610652348</v>
      </c>
      <c r="U77" s="34">
        <f t="shared" si="3"/>
        <v>1678.3895389903266</v>
      </c>
    </row>
    <row r="78" spans="1:21">
      <c r="A78" t="s">
        <v>144</v>
      </c>
      <c r="B78" t="s">
        <v>145</v>
      </c>
      <c r="C78" s="26">
        <f>'Raw Data Sorted by Sample'!C78*'Raw Data Sorted by Sample'!C$101</f>
        <v>9.1985956664557165</v>
      </c>
      <c r="D78" s="26">
        <f>'Raw Data Sorted by Sample'!D78*'Raw Data Sorted by Sample'!D$101</f>
        <v>5.8380575319409385</v>
      </c>
      <c r="E78" s="26">
        <f>'Raw Data Sorted by Sample'!E78*'Raw Data Sorted by Sample'!E$101</f>
        <v>5.7838518967673478</v>
      </c>
      <c r="F78" s="26"/>
      <c r="G78" s="26">
        <f>'Raw Data Sorted by Sample'!G78*'Raw Data Sorted by Sample'!G$101</f>
        <v>3.2196637272688919</v>
      </c>
      <c r="H78" s="26">
        <f>'Raw Data Sorted by Sample'!H78*'Raw Data Sorted by Sample'!H$101</f>
        <v>3.297328537014832</v>
      </c>
      <c r="I78" s="26">
        <f>'Raw Data Sorted by Sample'!I78*'Raw Data Sorted by Sample'!I$101</f>
        <v>3.6094102900658651</v>
      </c>
      <c r="J78" s="26"/>
      <c r="K78" s="26">
        <f>'Raw Data Sorted by Sample'!K78*'Raw Data Sorted by Sample'!K$101</f>
        <v>6.1104104609077226</v>
      </c>
      <c r="L78" s="26">
        <f>'Raw Data Sorted by Sample'!L78*'Raw Data Sorted by Sample'!L$101</f>
        <v>3.5969055278632118</v>
      </c>
      <c r="M78" s="26">
        <f>'Raw Data Sorted by Sample'!M78*'Raw Data Sorted by Sample'!M$101</f>
        <v>2.8608101522081428</v>
      </c>
      <c r="N78" s="26"/>
      <c r="O78" s="26">
        <f>'Raw Data Sorted by Sample'!O78*'Raw Data Sorted by Sample'!O$101</f>
        <v>4.1977748439090137</v>
      </c>
      <c r="P78" s="26">
        <f>'Raw Data Sorted by Sample'!P78*'Raw Data Sorted by Sample'!P$101</f>
        <v>0.97207997350352227</v>
      </c>
      <c r="Q78" s="26">
        <f>'Raw Data Sorted by Sample'!Q78*'Raw Data Sorted by Sample'!Q$101</f>
        <v>1.1744040198839589</v>
      </c>
      <c r="S78" s="32">
        <f t="shared" si="1"/>
        <v>5.6816111746353357</v>
      </c>
      <c r="T78" s="33">
        <f t="shared" si="2"/>
        <v>3.4260928925806264</v>
      </c>
      <c r="U78" s="34">
        <f t="shared" si="3"/>
        <v>3.3571190897313281</v>
      </c>
    </row>
    <row r="79" spans="1:21">
      <c r="A79" t="s">
        <v>146</v>
      </c>
      <c r="B79" t="s">
        <v>147</v>
      </c>
      <c r="C79" s="26">
        <f>'Raw Data Sorted by Sample'!C79*'Raw Data Sorted by Sample'!C$101</f>
        <v>1383.2388233432785</v>
      </c>
      <c r="D79" s="26">
        <f>'Raw Data Sorted by Sample'!D79*'Raw Data Sorted by Sample'!D$101</f>
        <v>90.489891745084549</v>
      </c>
      <c r="E79" s="26">
        <f>'Raw Data Sorted by Sample'!E79*'Raw Data Sorted by Sample'!E$101</f>
        <v>89.649704399893892</v>
      </c>
      <c r="F79" s="26"/>
      <c r="G79" s="26">
        <f>'Raw Data Sorted by Sample'!G79*'Raw Data Sorted by Sample'!G$101</f>
        <v>1329.7211193620524</v>
      </c>
      <c r="H79" s="26">
        <f>'Raw Data Sorted by Sample'!H79*'Raw Data Sorted by Sample'!H$101</f>
        <v>56.054585129252146</v>
      </c>
      <c r="I79" s="26">
        <f>'Raw Data Sorted by Sample'!I79*'Raw Data Sorted by Sample'!I$101</f>
        <v>50.531744060922108</v>
      </c>
      <c r="J79" s="26"/>
      <c r="K79" s="26">
        <f>'Raw Data Sorted by Sample'!K79*'Raw Data Sorted by Sample'!K$101</f>
        <v>1828.2348099035905</v>
      </c>
      <c r="L79" s="26">
        <f>'Raw Data Sorted by Sample'!L79*'Raw Data Sorted by Sample'!L$101</f>
        <v>66.542752265469417</v>
      </c>
      <c r="M79" s="26">
        <f>'Raw Data Sorted by Sample'!M79*'Raw Data Sorted by Sample'!M$101</f>
        <v>74.381063957411712</v>
      </c>
      <c r="N79" s="26"/>
      <c r="O79" s="26">
        <f>'Raw Data Sorted by Sample'!O79*'Raw Data Sorted by Sample'!O$101</f>
        <v>1179.5747311384328</v>
      </c>
      <c r="P79" s="26">
        <f>'Raw Data Sorted by Sample'!P79*'Raw Data Sorted by Sample'!P$101</f>
        <v>43.743598807658501</v>
      </c>
      <c r="Q79" s="26">
        <f>'Raw Data Sorted by Sample'!Q79*'Raw Data Sorted by Sample'!Q$101</f>
        <v>45.801756775474395</v>
      </c>
      <c r="S79" s="32">
        <f t="shared" si="1"/>
        <v>1430.1923709368386</v>
      </c>
      <c r="T79" s="33">
        <f t="shared" si="2"/>
        <v>64.207706986866143</v>
      </c>
      <c r="U79" s="34">
        <f t="shared" si="3"/>
        <v>65.091067298425529</v>
      </c>
    </row>
    <row r="80" spans="1:21">
      <c r="A80" t="s">
        <v>148</v>
      </c>
      <c r="B80" t="s">
        <v>149</v>
      </c>
      <c r="C80" s="26">
        <f>'Raw Data Sorted by Sample'!C80*'Raw Data Sorted by Sample'!C$101</f>
        <v>10.348420124762681</v>
      </c>
      <c r="D80" s="26">
        <f>'Raw Data Sorted by Sample'!D80*'Raw Data Sorted by Sample'!D$101</f>
        <v>3.8920383546272923</v>
      </c>
      <c r="E80" s="26">
        <f>'Raw Data Sorted by Sample'!E80*'Raw Data Sorted by Sample'!E$101</f>
        <v>6.7478272128952392</v>
      </c>
      <c r="F80" s="26"/>
      <c r="G80" s="26">
        <f>'Raw Data Sorted by Sample'!G80*'Raw Data Sorted by Sample'!G$101</f>
        <v>11.805433666652602</v>
      </c>
      <c r="H80" s="26">
        <f>'Raw Data Sorted by Sample'!H80*'Raw Data Sorted by Sample'!H$101</f>
        <v>5.7703249397759562</v>
      </c>
      <c r="I80" s="26">
        <f>'Raw Data Sorted by Sample'!I80*'Raw Data Sorted by Sample'!I$101</f>
        <v>6.3164680076152635</v>
      </c>
      <c r="J80" s="26"/>
      <c r="K80" s="26">
        <f>'Raw Data Sorted by Sample'!K80*'Raw Data Sorted by Sample'!K$101</f>
        <v>20.775395567086257</v>
      </c>
      <c r="L80" s="26">
        <f>'Raw Data Sorted by Sample'!L80*'Raw Data Sorted by Sample'!L$101</f>
        <v>5.3953582917948175</v>
      </c>
      <c r="M80" s="26">
        <f>'Raw Data Sorted by Sample'!M80*'Raw Data Sorted by Sample'!M$101</f>
        <v>11.443240608832571</v>
      </c>
      <c r="N80" s="26"/>
      <c r="O80" s="26">
        <f>'Raw Data Sorted by Sample'!O80*'Raw Data Sorted by Sample'!O$101</f>
        <v>12.593324531727042</v>
      </c>
      <c r="P80" s="26">
        <f>'Raw Data Sorted by Sample'!P80*'Raw Data Sorted by Sample'!P$101</f>
        <v>1.9441599470070445</v>
      </c>
      <c r="Q80" s="26">
        <f>'Raw Data Sorted by Sample'!Q80*'Raw Data Sorted by Sample'!Q$101</f>
        <v>4.6976160795358357</v>
      </c>
      <c r="S80" s="32">
        <f t="shared" si="1"/>
        <v>13.880643472557145</v>
      </c>
      <c r="T80" s="33">
        <f t="shared" si="2"/>
        <v>4.2504703833012778</v>
      </c>
      <c r="U80" s="34">
        <f t="shared" si="3"/>
        <v>7.3012879772197277</v>
      </c>
    </row>
    <row r="81" spans="1:21">
      <c r="A81" t="s">
        <v>150</v>
      </c>
      <c r="B81" t="s">
        <v>151</v>
      </c>
      <c r="C81" s="26">
        <f>'Raw Data Sorted by Sample'!C81*'Raw Data Sorted by Sample'!C$101</f>
        <v>1483.2735512159843</v>
      </c>
      <c r="D81" s="26">
        <f>'Raw Data Sorted by Sample'!D81*'Raw Data Sorted by Sample'!D$101</f>
        <v>193.62890814270779</v>
      </c>
      <c r="E81" s="26">
        <f>'Raw Data Sorted by Sample'!E81*'Raw Data Sorted by Sample'!E$101</f>
        <v>198.57891512234562</v>
      </c>
      <c r="F81" s="26"/>
      <c r="G81" s="26">
        <f>'Raw Data Sorted by Sample'!G81*'Raw Data Sorted by Sample'!G$101</f>
        <v>1594.8067662405244</v>
      </c>
      <c r="H81" s="26">
        <f>'Raw Data Sorted by Sample'!H81*'Raw Data Sorted by Sample'!H$101</f>
        <v>229.98866545678453</v>
      </c>
      <c r="I81" s="26">
        <f>'Raw Data Sorted by Sample'!I81*'Raw Data Sorted by Sample'!I$101</f>
        <v>176.86110421322738</v>
      </c>
      <c r="J81" s="26"/>
      <c r="K81" s="26">
        <f>'Raw Data Sorted by Sample'!K81*'Raw Data Sorted by Sample'!K$101</f>
        <v>1957.7755116748342</v>
      </c>
      <c r="L81" s="26">
        <f>'Raw Data Sorted by Sample'!L81*'Raw Data Sorted by Sample'!L$101</f>
        <v>278.76017840939892</v>
      </c>
      <c r="M81" s="26">
        <f>'Raw Data Sorted by Sample'!M81*'Raw Data Sorted by Sample'!M$101</f>
        <v>269.86975769163479</v>
      </c>
      <c r="N81" s="26"/>
      <c r="O81" s="26">
        <f>'Raw Data Sorted by Sample'!O81*'Raw Data Sorted by Sample'!O$101</f>
        <v>1369.5240428253157</v>
      </c>
      <c r="P81" s="26">
        <f>'Raw Data Sorted by Sample'!P81*'Raw Data Sorted by Sample'!P$101</f>
        <v>198.30431459471853</v>
      </c>
      <c r="Q81" s="26">
        <f>'Raw Data Sorted by Sample'!Q81*'Raw Data Sorted by Sample'!Q$101</f>
        <v>169.11417886329008</v>
      </c>
      <c r="S81" s="32">
        <f t="shared" si="1"/>
        <v>1601.3449679891646</v>
      </c>
      <c r="T81" s="33">
        <f t="shared" si="2"/>
        <v>225.17051665090244</v>
      </c>
      <c r="U81" s="34">
        <f t="shared" si="3"/>
        <v>203.60598897262446</v>
      </c>
    </row>
    <row r="82" spans="1:21">
      <c r="A82" t="s">
        <v>152</v>
      </c>
      <c r="B82" t="s">
        <v>153</v>
      </c>
      <c r="C82" s="26">
        <f>'Raw Data Sorted by Sample'!C82*'Raw Data Sorted by Sample'!C$101</f>
        <v>2906.7562306000063</v>
      </c>
      <c r="D82" s="26">
        <f>'Raw Data Sorted by Sample'!D82*'Raw Data Sorted by Sample'!D$101</f>
        <v>45.731450666870685</v>
      </c>
      <c r="E82" s="26">
        <f>'Raw Data Sorted by Sample'!E82*'Raw Data Sorted by Sample'!E$101</f>
        <v>30.847210116092523</v>
      </c>
      <c r="F82" s="26"/>
      <c r="G82" s="26">
        <f>'Raw Data Sorted by Sample'!G82*'Raw Data Sorted by Sample'!G$101</f>
        <v>2824.7183100572411</v>
      </c>
      <c r="H82" s="26">
        <f>'Raw Data Sorted by Sample'!H82*'Raw Data Sorted by Sample'!H$101</f>
        <v>34.621949638655735</v>
      </c>
      <c r="I82" s="26">
        <f>'Raw Data Sorted by Sample'!I82*'Raw Data Sorted by Sample'!I$101</f>
        <v>32.484692610592788</v>
      </c>
      <c r="J82" s="26"/>
      <c r="K82" s="26">
        <f>'Raw Data Sorted by Sample'!K82*'Raw Data Sorted by Sample'!K$101</f>
        <v>4123.3049790205314</v>
      </c>
      <c r="L82" s="26">
        <f>'Raw Data Sorted by Sample'!L82*'Raw Data Sorted by Sample'!L$101</f>
        <v>44.062092716324344</v>
      </c>
      <c r="M82" s="26">
        <f>'Raw Data Sorted by Sample'!M82*'Raw Data Sorted by Sample'!M$101</f>
        <v>61.984219964509762</v>
      </c>
      <c r="N82" s="26"/>
      <c r="O82" s="26">
        <f>'Raw Data Sorted by Sample'!O82*'Raw Data Sorted by Sample'!O$101</f>
        <v>2564.8404296284075</v>
      </c>
      <c r="P82" s="26">
        <f>'Raw Data Sorted by Sample'!P82*'Raw Data Sorted by Sample'!P$101</f>
        <v>38.883198940140893</v>
      </c>
      <c r="Q82" s="26">
        <f>'Raw Data Sorted by Sample'!Q82*'Raw Data Sorted by Sample'!Q$101</f>
        <v>32.883312556750852</v>
      </c>
      <c r="S82" s="32">
        <f t="shared" si="1"/>
        <v>3104.9049873265467</v>
      </c>
      <c r="T82" s="33">
        <f t="shared" si="2"/>
        <v>40.824672990497916</v>
      </c>
      <c r="U82" s="34">
        <f t="shared" si="3"/>
        <v>39.549858811986482</v>
      </c>
    </row>
    <row r="83" spans="1:21">
      <c r="A83" t="s">
        <v>154</v>
      </c>
      <c r="B83" t="s">
        <v>155</v>
      </c>
      <c r="C83" s="26">
        <f>'Raw Data Sorted by Sample'!C83*'Raw Data Sorted by Sample'!C$101</f>
        <v>11.498244583069646</v>
      </c>
      <c r="D83" s="26">
        <f>'Raw Data Sorted by Sample'!D83*'Raw Data Sorted by Sample'!D$101</f>
        <v>6.8110671205977615</v>
      </c>
      <c r="E83" s="26">
        <f>'Raw Data Sorted by Sample'!E83*'Raw Data Sorted by Sample'!E$101</f>
        <v>5.7838518967673478</v>
      </c>
      <c r="F83" s="26"/>
      <c r="G83" s="26">
        <f>'Raw Data Sorted by Sample'!G83*'Raw Data Sorted by Sample'!G$101</f>
        <v>8.5857699393837112</v>
      </c>
      <c r="H83" s="26">
        <f>'Raw Data Sorted by Sample'!H83*'Raw Data Sorted by Sample'!H$101</f>
        <v>4.9459928055222484</v>
      </c>
      <c r="I83" s="26">
        <f>'Raw Data Sorted by Sample'!I83*'Raw Data Sorted by Sample'!I$101</f>
        <v>5.4141154350987977</v>
      </c>
      <c r="J83" s="26"/>
      <c r="K83" s="26">
        <f>'Raw Data Sorted by Sample'!K83*'Raw Data Sorted by Sample'!K$101</f>
        <v>7.3324925530892671</v>
      </c>
      <c r="L83" s="26">
        <f>'Raw Data Sorted by Sample'!L83*'Raw Data Sorted by Sample'!L$101</f>
        <v>5.3953582917948175</v>
      </c>
      <c r="M83" s="26">
        <f>'Raw Data Sorted by Sample'!M83*'Raw Data Sorted by Sample'!M$101</f>
        <v>6.6752236884856666</v>
      </c>
      <c r="N83" s="26"/>
      <c r="O83" s="26">
        <f>'Raw Data Sorted by Sample'!O83*'Raw Data Sorted by Sample'!O$101</f>
        <v>6.296662265863521</v>
      </c>
      <c r="P83" s="26">
        <f>'Raw Data Sorted by Sample'!P83*'Raw Data Sorted by Sample'!P$101</f>
        <v>3.8883198940140891</v>
      </c>
      <c r="Q83" s="26">
        <f>'Raw Data Sorted by Sample'!Q83*'Raw Data Sorted by Sample'!Q$101</f>
        <v>11.744040198839588</v>
      </c>
      <c r="S83" s="32">
        <f t="shared" si="1"/>
        <v>8.4282923353515358</v>
      </c>
      <c r="T83" s="33">
        <f t="shared" si="2"/>
        <v>5.2601845279822292</v>
      </c>
      <c r="U83" s="34">
        <f t="shared" si="3"/>
        <v>7.4043078047978499</v>
      </c>
    </row>
    <row r="84" spans="1:21">
      <c r="A84" t="s">
        <v>156</v>
      </c>
      <c r="B84" t="s">
        <v>157</v>
      </c>
      <c r="C84" s="26">
        <f>'Raw Data Sorted by Sample'!C84*'Raw Data Sorted by Sample'!C$101</f>
        <v>10.348420124762681</v>
      </c>
      <c r="D84" s="26">
        <f>'Raw Data Sorted by Sample'!D84*'Raw Data Sorted by Sample'!D$101</f>
        <v>8.7570862979114068</v>
      </c>
      <c r="E84" s="26">
        <f>'Raw Data Sorted by Sample'!E84*'Raw Data Sorted by Sample'!E$101</f>
        <v>6.7478272128952392</v>
      </c>
      <c r="F84" s="26"/>
      <c r="G84" s="26">
        <f>'Raw Data Sorted by Sample'!G84*'Raw Data Sorted by Sample'!G$101</f>
        <v>5.3661062121148193</v>
      </c>
      <c r="H84" s="26">
        <f>'Raw Data Sorted by Sample'!H84*'Raw Data Sorted by Sample'!H$101</f>
        <v>3.297328537014832</v>
      </c>
      <c r="I84" s="26">
        <f>'Raw Data Sorted by Sample'!I84*'Raw Data Sorted by Sample'!I$101</f>
        <v>4.5117628625823318</v>
      </c>
      <c r="J84" s="26"/>
      <c r="K84" s="26">
        <f>'Raw Data Sorted by Sample'!K84*'Raw Data Sorted by Sample'!K$101</f>
        <v>10.998738829633901</v>
      </c>
      <c r="L84" s="26">
        <f>'Raw Data Sorted by Sample'!L84*'Raw Data Sorted by Sample'!L$101</f>
        <v>5.3953582917948175</v>
      </c>
      <c r="M84" s="26">
        <f>'Raw Data Sorted by Sample'!M84*'Raw Data Sorted by Sample'!M$101</f>
        <v>5.7216203044162857</v>
      </c>
      <c r="N84" s="26"/>
      <c r="O84" s="26">
        <f>'Raw Data Sorted by Sample'!O84*'Raw Data Sorted by Sample'!O$101</f>
        <v>8.3955496878180274</v>
      </c>
      <c r="P84" s="26">
        <f>'Raw Data Sorted by Sample'!P84*'Raw Data Sorted by Sample'!P$101</f>
        <v>4.8603998675176117</v>
      </c>
      <c r="Q84" s="26">
        <f>'Raw Data Sorted by Sample'!Q84*'Raw Data Sorted by Sample'!Q$101</f>
        <v>3.5232120596518768</v>
      </c>
      <c r="S84" s="32">
        <f t="shared" ref="S84:S97" si="4">AVERAGE(C84,G84,K84,O84)</f>
        <v>8.7772037135823577</v>
      </c>
      <c r="T84" s="33">
        <f t="shared" si="2"/>
        <v>5.5775432485596665</v>
      </c>
      <c r="U84" s="34">
        <f t="shared" si="3"/>
        <v>5.1261056098864337</v>
      </c>
    </row>
    <row r="85" spans="1:21">
      <c r="A85" t="s">
        <v>158</v>
      </c>
      <c r="B85" t="s">
        <v>159</v>
      </c>
      <c r="C85" s="26">
        <f>'Raw Data Sorted by Sample'!C85*'Raw Data Sorted by Sample'!C$101</f>
        <v>18.397191332911433</v>
      </c>
      <c r="D85" s="26">
        <f>'Raw Data Sorted by Sample'!D85*'Raw Data Sorted by Sample'!D$101</f>
        <v>14.595143829852347</v>
      </c>
      <c r="E85" s="26">
        <f>'Raw Data Sorted by Sample'!E85*'Raw Data Sorted by Sample'!E$101</f>
        <v>13.495654425790478</v>
      </c>
      <c r="F85" s="26"/>
      <c r="G85" s="26">
        <f>'Raw Data Sorted by Sample'!G85*'Raw Data Sorted by Sample'!G$101</f>
        <v>17.171539878767422</v>
      </c>
      <c r="H85" s="26">
        <f>'Raw Data Sorted by Sample'!H85*'Raw Data Sorted by Sample'!H$101</f>
        <v>9.0676534767907881</v>
      </c>
      <c r="I85" s="26">
        <f>'Raw Data Sorted by Sample'!I85*'Raw Data Sorted by Sample'!I$101</f>
        <v>12.632936015230527</v>
      </c>
      <c r="J85" s="26"/>
      <c r="K85" s="26">
        <f>'Raw Data Sorted by Sample'!K85*'Raw Data Sorted by Sample'!K$101</f>
        <v>9.7766567374523561</v>
      </c>
      <c r="L85" s="26">
        <f>'Raw Data Sorted by Sample'!L85*'Raw Data Sorted by Sample'!L$101</f>
        <v>13.488395729487044</v>
      </c>
      <c r="M85" s="26">
        <f>'Raw Data Sorted by Sample'!M85*'Raw Data Sorted by Sample'!M$101</f>
        <v>14.304050761040713</v>
      </c>
      <c r="N85" s="26"/>
      <c r="O85" s="26">
        <f>'Raw Data Sorted by Sample'!O85*'Raw Data Sorted by Sample'!O$101</f>
        <v>25.186649063454084</v>
      </c>
      <c r="P85" s="26">
        <f>'Raw Data Sorted by Sample'!P85*'Raw Data Sorted by Sample'!P$101</f>
        <v>5.8324798410211338</v>
      </c>
      <c r="Q85" s="26">
        <f>'Raw Data Sorted by Sample'!Q85*'Raw Data Sorted by Sample'!Q$101</f>
        <v>14.092848238607507</v>
      </c>
      <c r="S85" s="32">
        <f t="shared" si="4"/>
        <v>17.633009253146323</v>
      </c>
      <c r="T85" s="33">
        <f t="shared" si="2"/>
        <v>10.745918219287828</v>
      </c>
      <c r="U85" s="34">
        <f t="shared" si="3"/>
        <v>13.631372360167306</v>
      </c>
    </row>
    <row r="86" spans="1:21">
      <c r="A86" t="s">
        <v>160</v>
      </c>
      <c r="B86" t="s">
        <v>161</v>
      </c>
      <c r="C86" s="26">
        <f>'Raw Data Sorted by Sample'!C86*'Raw Data Sorted by Sample'!C$101</f>
        <v>3457.5221461290425</v>
      </c>
      <c r="D86" s="26">
        <f>'Raw Data Sorted by Sample'!D86*'Raw Data Sorted by Sample'!D$101</f>
        <v>1734.8760965751155</v>
      </c>
      <c r="E86" s="26">
        <f>'Raw Data Sorted by Sample'!E86*'Raw Data Sorted by Sample'!E$101</f>
        <v>1522.1170241659404</v>
      </c>
      <c r="F86" s="26"/>
      <c r="G86" s="26">
        <f>'Raw Data Sorted by Sample'!G86*'Raw Data Sorted by Sample'!G$101</f>
        <v>3631.7806843593098</v>
      </c>
      <c r="H86" s="26">
        <f>'Raw Data Sorted by Sample'!H86*'Raw Data Sorted by Sample'!H$101</f>
        <v>2050.1140178889718</v>
      </c>
      <c r="I86" s="26">
        <f>'Raw Data Sorted by Sample'!I86*'Raw Data Sorted by Sample'!I$101</f>
        <v>1476.2488086369387</v>
      </c>
      <c r="J86" s="26"/>
      <c r="K86" s="26">
        <f>'Raw Data Sorted by Sample'!K86*'Raw Data Sorted by Sample'!K$101</f>
        <v>4894.4387791870859</v>
      </c>
      <c r="L86" s="26">
        <f>'Raw Data Sorted by Sample'!L86*'Raw Data Sorted by Sample'!L$101</f>
        <v>2462.0818338223685</v>
      </c>
      <c r="M86" s="26">
        <f>'Raw Data Sorted by Sample'!M86*'Raw Data Sorted by Sample'!M$101</f>
        <v>2334.4210842018447</v>
      </c>
      <c r="N86" s="26"/>
      <c r="O86" s="26">
        <f>'Raw Data Sorted by Sample'!O86*'Raw Data Sorted by Sample'!O$101</f>
        <v>3163.0233448854419</v>
      </c>
      <c r="P86" s="26">
        <f>'Raw Data Sorted by Sample'!P86*'Raw Data Sorted by Sample'!P$101</f>
        <v>1845.9798696831888</v>
      </c>
      <c r="Q86" s="26">
        <f>'Raw Data Sorted by Sample'!Q86*'Raw Data Sorted by Sample'!Q$101</f>
        <v>1587.7942348831125</v>
      </c>
      <c r="S86" s="32">
        <f t="shared" si="4"/>
        <v>3786.69123864022</v>
      </c>
      <c r="T86" s="33">
        <f t="shared" si="2"/>
        <v>2023.2629544924109</v>
      </c>
      <c r="U86" s="34">
        <f t="shared" si="3"/>
        <v>1730.1452879719591</v>
      </c>
    </row>
    <row r="87" spans="1:21">
      <c r="A87" t="s">
        <v>162</v>
      </c>
      <c r="B87" t="s">
        <v>163</v>
      </c>
      <c r="C87" s="26">
        <f>'Raw Data Sorted by Sample'!C87*'Raw Data Sorted by Sample'!C$101</f>
        <v>1830.5205376246877</v>
      </c>
      <c r="D87" s="26">
        <f>'Raw Data Sorted by Sample'!D87*'Raw Data Sorted by Sample'!D$101</f>
        <v>23.352230127763754</v>
      </c>
      <c r="E87" s="26">
        <f>'Raw Data Sorted by Sample'!E87*'Raw Data Sorted by Sample'!E$101</f>
        <v>19.279506322557825</v>
      </c>
      <c r="F87" s="26"/>
      <c r="G87" s="26">
        <f>'Raw Data Sorted by Sample'!G87*'Raw Data Sorted by Sample'!G$101</f>
        <v>1808.3777934826942</v>
      </c>
      <c r="H87" s="26">
        <f>'Raw Data Sorted by Sample'!H87*'Raw Data Sorted by Sample'!H$101</f>
        <v>25.554296161864947</v>
      </c>
      <c r="I87" s="26">
        <f>'Raw Data Sorted by Sample'!I87*'Raw Data Sorted by Sample'!I$101</f>
        <v>18.047051450329327</v>
      </c>
      <c r="J87" s="26"/>
      <c r="K87" s="26">
        <f>'Raw Data Sorted by Sample'!K87*'Raw Data Sorted by Sample'!K$101</f>
        <v>2567.5944756734252</v>
      </c>
      <c r="L87" s="26">
        <f>'Raw Data Sorted by Sample'!L87*'Raw Data Sorted by Sample'!L$101</f>
        <v>27.876017840939891</v>
      </c>
      <c r="M87" s="26">
        <f>'Raw Data Sorted by Sample'!M87*'Raw Data Sorted by Sample'!M$101</f>
        <v>30.51530829022019</v>
      </c>
      <c r="N87" s="26"/>
      <c r="O87" s="26">
        <f>'Raw Data Sorted by Sample'!O87*'Raw Data Sorted by Sample'!O$101</f>
        <v>1733.6810105344227</v>
      </c>
      <c r="P87" s="26">
        <f>'Raw Data Sorted by Sample'!P87*'Raw Data Sorted by Sample'!P$101</f>
        <v>22.357839390581013</v>
      </c>
      <c r="Q87" s="26">
        <f>'Raw Data Sorted by Sample'!Q87*'Raw Data Sorted by Sample'!Q$101</f>
        <v>18.790464318143343</v>
      </c>
      <c r="S87" s="32">
        <f t="shared" si="4"/>
        <v>1985.0434543288075</v>
      </c>
      <c r="T87" s="33">
        <f t="shared" si="2"/>
        <v>24.7850958802874</v>
      </c>
      <c r="U87" s="34">
        <f t="shared" si="3"/>
        <v>21.658082595312671</v>
      </c>
    </row>
    <row r="88" spans="1:21">
      <c r="A88" t="s">
        <v>164</v>
      </c>
      <c r="B88" t="s">
        <v>165</v>
      </c>
      <c r="C88" s="26">
        <f>'Raw Data Sorted by Sample'!C88*'Raw Data Sorted by Sample'!C$101</f>
        <v>14126.743294759366</v>
      </c>
      <c r="D88" s="26">
        <f>'Raw Data Sorted by Sample'!D88*'Raw Data Sorted by Sample'!D$101</f>
        <v>1947.9651964909599</v>
      </c>
      <c r="E88" s="26">
        <f>'Raw Data Sorted by Sample'!E88*'Raw Data Sorted by Sample'!E$101</f>
        <v>893.60511805055523</v>
      </c>
      <c r="F88" s="26"/>
      <c r="G88" s="26">
        <f>'Raw Data Sorted by Sample'!G88*'Raw Data Sorted by Sample'!G$101</f>
        <v>13750.110557923013</v>
      </c>
      <c r="H88" s="26">
        <f>'Raw Data Sorted by Sample'!H88*'Raw Data Sorted by Sample'!H$101</f>
        <v>1738.5164711410703</v>
      </c>
      <c r="I88" s="26">
        <f>'Raw Data Sorted by Sample'!I88*'Raw Data Sorted by Sample'!I$101</f>
        <v>863.55141189825827</v>
      </c>
      <c r="J88" s="26"/>
      <c r="K88" s="26">
        <f>'Raw Data Sorted by Sample'!K88*'Raw Data Sorted by Sample'!K$101</f>
        <v>18417.999211268056</v>
      </c>
      <c r="L88" s="26">
        <f>'Raw Data Sorted by Sample'!L88*'Raw Data Sorted by Sample'!L$101</f>
        <v>2409.0274772863863</v>
      </c>
      <c r="M88" s="26">
        <f>'Raw Data Sorted by Sample'!M88*'Raw Data Sorted by Sample'!M$101</f>
        <v>1161.488921796506</v>
      </c>
      <c r="N88" s="26"/>
      <c r="O88" s="26">
        <f>'Raw Data Sorted by Sample'!O88*'Raw Data Sorted by Sample'!O$101</f>
        <v>12718.208333333334</v>
      </c>
      <c r="P88" s="26">
        <f>'Raw Data Sorted by Sample'!P88*'Raw Data Sorted by Sample'!P$101</f>
        <v>1657.3963548235054</v>
      </c>
      <c r="Q88" s="26">
        <f>'Raw Data Sorted by Sample'!Q88*'Raw Data Sorted by Sample'!Q$101</f>
        <v>862.01255059482583</v>
      </c>
      <c r="S88" s="32">
        <f t="shared" si="4"/>
        <v>14753.265349320942</v>
      </c>
      <c r="T88" s="33">
        <f t="shared" si="2"/>
        <v>1938.2263749354804</v>
      </c>
      <c r="U88" s="34">
        <f t="shared" si="3"/>
        <v>945.16450058503631</v>
      </c>
    </row>
    <row r="89" spans="1:21">
      <c r="A89" t="s">
        <v>166</v>
      </c>
      <c r="B89" t="s">
        <v>167</v>
      </c>
      <c r="C89" s="26">
        <f>'Raw Data Sorted by Sample'!C89*'Raw Data Sorted by Sample'!C$101</f>
        <v>4171.5631347376675</v>
      </c>
      <c r="D89" s="26">
        <f>'Raw Data Sorted by Sample'!D89*'Raw Data Sorted by Sample'!D$101</f>
        <v>60.326594496723033</v>
      </c>
      <c r="E89" s="26">
        <f>'Raw Data Sorted by Sample'!E89*'Raw Data Sorted by Sample'!E$101</f>
        <v>49.162741122522455</v>
      </c>
      <c r="F89" s="26"/>
      <c r="G89" s="26">
        <f>'Raw Data Sorted by Sample'!G89*'Raw Data Sorted by Sample'!G$101</f>
        <v>4056.7762963588034</v>
      </c>
      <c r="H89" s="26">
        <f>'Raw Data Sorted by Sample'!H89*'Raw Data Sorted by Sample'!H$101</f>
        <v>32.973285370148318</v>
      </c>
      <c r="I89" s="26">
        <f>'Raw Data Sorted by Sample'!I89*'Raw Data Sorted by Sample'!I$101</f>
        <v>37.898808045691581</v>
      </c>
      <c r="J89" s="26"/>
      <c r="K89" s="26">
        <f>'Raw Data Sorted by Sample'!K89*'Raw Data Sorted by Sample'!K$101</f>
        <v>5468.8173625124118</v>
      </c>
      <c r="L89" s="26">
        <f>'Raw Data Sorted by Sample'!L89*'Raw Data Sorted by Sample'!L$101</f>
        <v>62.046620355640407</v>
      </c>
      <c r="M89" s="26">
        <f>'Raw Data Sorted by Sample'!M89*'Raw Data Sorted by Sample'!M$101</f>
        <v>73.42746057334233</v>
      </c>
      <c r="N89" s="26"/>
      <c r="O89" s="26">
        <f>'Raw Data Sorted by Sample'!O89*'Raw Data Sorted by Sample'!O$101</f>
        <v>3907.0789359683145</v>
      </c>
      <c r="P89" s="26">
        <f>'Raw Data Sorted by Sample'!P89*'Raw Data Sorted by Sample'!P$101</f>
        <v>46.659838728169071</v>
      </c>
      <c r="Q89" s="26">
        <f>'Raw Data Sorted by Sample'!Q89*'Raw Data Sorted by Sample'!Q$101</f>
        <v>32.883312556750852</v>
      </c>
      <c r="S89" s="32">
        <f t="shared" si="4"/>
        <v>4401.0589323942995</v>
      </c>
      <c r="T89" s="33">
        <f t="shared" si="2"/>
        <v>50.501584737670207</v>
      </c>
      <c r="U89" s="34">
        <f t="shared" si="3"/>
        <v>48.343080574576803</v>
      </c>
    </row>
    <row r="90" spans="1:21">
      <c r="A90" t="s">
        <v>168</v>
      </c>
      <c r="B90" t="s">
        <v>169</v>
      </c>
      <c r="C90" s="26">
        <f>'Raw Data Sorted by Sample'!C90*'Raw Data Sorted by Sample'!C$101</f>
        <v>9.1985956664557165</v>
      </c>
      <c r="D90" s="26">
        <f>'Raw Data Sorted by Sample'!D90*'Raw Data Sorted by Sample'!D$101</f>
        <v>5.8380575319409385</v>
      </c>
      <c r="E90" s="26">
        <f>'Raw Data Sorted by Sample'!E90*'Raw Data Sorted by Sample'!E$101</f>
        <v>1.9279506322557827</v>
      </c>
      <c r="F90" s="26"/>
      <c r="G90" s="26">
        <f>'Raw Data Sorted by Sample'!G90*'Raw Data Sorted by Sample'!G$101</f>
        <v>7.5125486969607476</v>
      </c>
      <c r="H90" s="26">
        <f>'Raw Data Sorted by Sample'!H90*'Raw Data Sorted by Sample'!H$101</f>
        <v>4.1216606712685397</v>
      </c>
      <c r="I90" s="26">
        <f>'Raw Data Sorted by Sample'!I90*'Raw Data Sorted by Sample'!I$101</f>
        <v>2.7070577175493988</v>
      </c>
      <c r="J90" s="26"/>
      <c r="K90" s="26">
        <f>'Raw Data Sorted by Sample'!K90*'Raw Data Sorted by Sample'!K$101</f>
        <v>10.998738829633901</v>
      </c>
      <c r="L90" s="26">
        <f>'Raw Data Sorted by Sample'!L90*'Raw Data Sorted by Sample'!L$101</f>
        <v>0.89922638196580296</v>
      </c>
      <c r="M90" s="26">
        <f>'Raw Data Sorted by Sample'!M90*'Raw Data Sorted by Sample'!M$101</f>
        <v>2.8608101522081428</v>
      </c>
      <c r="N90" s="26"/>
      <c r="O90" s="26">
        <f>'Raw Data Sorted by Sample'!O90*'Raw Data Sorted by Sample'!O$101</f>
        <v>6.296662265863521</v>
      </c>
      <c r="P90" s="26">
        <f>'Raw Data Sorted by Sample'!P90*'Raw Data Sorted by Sample'!P$101</f>
        <v>2.9162399205105669</v>
      </c>
      <c r="Q90" s="26">
        <f>'Raw Data Sorted by Sample'!Q90*'Raw Data Sorted by Sample'!Q$101</f>
        <v>3.5232120596518768</v>
      </c>
      <c r="S90" s="32">
        <f t="shared" si="4"/>
        <v>8.5016363647284727</v>
      </c>
      <c r="T90" s="33">
        <f t="shared" si="2"/>
        <v>3.443796126421462</v>
      </c>
      <c r="U90" s="34">
        <f t="shared" si="3"/>
        <v>2.7547576404163001</v>
      </c>
    </row>
    <row r="91" spans="1:21"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S91" s="32"/>
      <c r="T91" s="33"/>
      <c r="U91" s="34"/>
    </row>
    <row r="92" spans="1:21">
      <c r="A92" t="s">
        <v>46</v>
      </c>
      <c r="B92" t="s">
        <v>47</v>
      </c>
      <c r="C92" s="26">
        <f>'Raw Data Sorted by Sample'!C92*'Raw Data Sorted by Sample'!C$101</f>
        <v>36.794382665822866</v>
      </c>
      <c r="D92" s="26">
        <f>'Raw Data Sorted by Sample'!D92*'Raw Data Sorted by Sample'!D$101</f>
        <v>66.164652028663966</v>
      </c>
      <c r="E92" s="26">
        <f>'Raw Data Sorted by Sample'!E92*'Raw Data Sorted by Sample'!E$101</f>
        <v>60.730444916057152</v>
      </c>
      <c r="F92" s="26"/>
      <c r="G92" s="26">
        <f>'Raw Data Sorted by Sample'!G92*'Raw Data Sorted by Sample'!G$101</f>
        <v>39.709185969649667</v>
      </c>
      <c r="H92" s="26">
        <f>'Raw Data Sorted by Sample'!H92*'Raw Data Sorted by Sample'!H$101</f>
        <v>83.257545559624504</v>
      </c>
      <c r="I92" s="26">
        <f>'Raw Data Sorted by Sample'!I92*'Raw Data Sorted by Sample'!I$101</f>
        <v>37.898808045691581</v>
      </c>
      <c r="J92" s="26"/>
      <c r="K92" s="26">
        <f>'Raw Data Sorted by Sample'!K92*'Raw Data Sorted by Sample'!K$101</f>
        <v>57.437858332532592</v>
      </c>
      <c r="L92" s="26">
        <f>'Raw Data Sorted by Sample'!L92*'Raw Data Sorted by Sample'!L$101</f>
        <v>60.2481675917088</v>
      </c>
      <c r="M92" s="26">
        <f>'Raw Data Sorted by Sample'!M92*'Raw Data Sorted by Sample'!M$101</f>
        <v>73.42746057334233</v>
      </c>
      <c r="N92" s="26"/>
      <c r="O92" s="26">
        <f>'Raw Data Sorted by Sample'!O92*'Raw Data Sorted by Sample'!O$101</f>
        <v>34.63164246224936</v>
      </c>
      <c r="P92" s="26">
        <f>'Raw Data Sorted by Sample'!P92*'Raw Data Sorted by Sample'!P$101</f>
        <v>19.441599470070447</v>
      </c>
      <c r="Q92" s="26">
        <f>'Raw Data Sorted by Sample'!Q92*'Raw Data Sorted by Sample'!Q$101</f>
        <v>144.45169444572696</v>
      </c>
      <c r="S92" s="32">
        <f t="shared" si="4"/>
        <v>42.143267357563616</v>
      </c>
      <c r="T92" s="33">
        <f t="shared" si="2"/>
        <v>57.277991162516933</v>
      </c>
      <c r="U92" s="34">
        <f t="shared" si="3"/>
        <v>79.127101995204498</v>
      </c>
    </row>
    <row r="93" spans="1:21">
      <c r="A93" t="s">
        <v>48</v>
      </c>
      <c r="B93" t="s">
        <v>49</v>
      </c>
      <c r="C93" s="26">
        <f>'Raw Data Sorted by Sample'!C93*'Raw Data Sorted by Sample'!C$101</f>
        <v>241.46313624446256</v>
      </c>
      <c r="D93" s="26">
        <f>'Raw Data Sorted by Sample'!D93*'Raw Data Sorted by Sample'!D$101</f>
        <v>437.85431489557038</v>
      </c>
      <c r="E93" s="26">
        <f>'Raw Data Sorted by Sample'!E93*'Raw Data Sorted by Sample'!E$101</f>
        <v>463.67212705751575</v>
      </c>
      <c r="F93" s="26"/>
      <c r="G93" s="26">
        <f>'Raw Data Sorted by Sample'!G93*'Raw Data Sorted by Sample'!G$101</f>
        <v>109.46856672714232</v>
      </c>
      <c r="H93" s="26">
        <f>'Raw Data Sorted by Sample'!H93*'Raw Data Sorted by Sample'!H$101</f>
        <v>554.77552635274549</v>
      </c>
      <c r="I93" s="26">
        <f>'Raw Data Sorted by Sample'!I93*'Raw Data Sorted by Sample'!I$101</f>
        <v>175.05639906819445</v>
      </c>
      <c r="J93" s="26"/>
      <c r="K93" s="26">
        <f>'Raw Data Sorted by Sample'!K93*'Raw Data Sorted by Sample'!K$101</f>
        <v>444.83788155408217</v>
      </c>
      <c r="L93" s="26">
        <f>'Raw Data Sorted by Sample'!L93*'Raw Data Sorted by Sample'!L$101</f>
        <v>265.27178267991189</v>
      </c>
      <c r="M93" s="26">
        <f>'Raw Data Sorted by Sample'!M93*'Raw Data Sorted by Sample'!M$101</f>
        <v>485.38412249131488</v>
      </c>
      <c r="N93" s="26"/>
      <c r="O93" s="26">
        <f>'Raw Data Sorted by Sample'!O93*'Raw Data Sorted by Sample'!O$101</f>
        <v>155.31766922463351</v>
      </c>
      <c r="P93" s="26">
        <f>'Raw Data Sorted by Sample'!P93*'Raw Data Sorted by Sample'!P$101</f>
        <v>83.598877721302912</v>
      </c>
      <c r="Q93" s="26">
        <f>'Raw Data Sorted by Sample'!Q93*'Raw Data Sorted by Sample'!Q$101</f>
        <v>765.71142096434119</v>
      </c>
      <c r="S93" s="32">
        <f t="shared" si="4"/>
        <v>237.77181343758014</v>
      </c>
      <c r="T93" s="33">
        <f t="shared" si="2"/>
        <v>335.37512541238266</v>
      </c>
      <c r="U93" s="34">
        <f t="shared" si="3"/>
        <v>472.45601739534158</v>
      </c>
    </row>
    <row r="94" spans="1:21">
      <c r="A94" t="s">
        <v>50</v>
      </c>
      <c r="B94" t="s">
        <v>51</v>
      </c>
      <c r="C94" s="26">
        <f>'Raw Data Sorted by Sample'!C94*'Raw Data Sorted by Sample'!C$101</f>
        <v>240.31331178615559</v>
      </c>
      <c r="D94" s="26">
        <f>'Raw Data Sorted by Sample'!D94*'Raw Data Sorted by Sample'!D$101</f>
        <v>506.93799569020484</v>
      </c>
      <c r="E94" s="26">
        <f>'Raw Data Sorted by Sample'!E94*'Raw Data Sorted by Sample'!E$101</f>
        <v>548.50195487677013</v>
      </c>
      <c r="F94" s="26"/>
      <c r="G94" s="26">
        <f>'Raw Data Sorted by Sample'!G94*'Raw Data Sorted by Sample'!G$101</f>
        <v>88.004141878683043</v>
      </c>
      <c r="H94" s="26">
        <f>'Raw Data Sorted by Sample'!H94*'Raw Data Sorted by Sample'!H$101</f>
        <v>744.37191723109834</v>
      </c>
      <c r="I94" s="26">
        <f>'Raw Data Sorted by Sample'!I94*'Raw Data Sorted by Sample'!I$101</f>
        <v>188.59168765594146</v>
      </c>
      <c r="J94" s="26"/>
      <c r="K94" s="26">
        <f>'Raw Data Sorted by Sample'!K94*'Raw Data Sorted by Sample'!K$101</f>
        <v>530.38362800679033</v>
      </c>
      <c r="L94" s="26">
        <f>'Raw Data Sorted by Sample'!L94*'Raw Data Sorted by Sample'!L$101</f>
        <v>292.24857413888594</v>
      </c>
      <c r="M94" s="26">
        <f>'Raw Data Sorted by Sample'!M94*'Raw Data Sorted by Sample'!M$101</f>
        <v>596.00211504336312</v>
      </c>
      <c r="N94" s="26"/>
      <c r="O94" s="26">
        <f>'Raw Data Sorted by Sample'!O94*'Raw Data Sorted by Sample'!O$101</f>
        <v>150.07045066974723</v>
      </c>
      <c r="P94" s="26">
        <f>'Raw Data Sorted by Sample'!P94*'Raw Data Sorted by Sample'!P$101</f>
        <v>103.04047719137336</v>
      </c>
      <c r="Q94" s="26">
        <f>'Raw Data Sorted by Sample'!Q94*'Raw Data Sorted by Sample'!Q$101</f>
        <v>1021.7314972990442</v>
      </c>
      <c r="S94" s="32">
        <f t="shared" si="4"/>
        <v>252.19288308534408</v>
      </c>
      <c r="T94" s="33">
        <f t="shared" si="2"/>
        <v>411.64974106289066</v>
      </c>
      <c r="U94" s="34">
        <f t="shared" si="3"/>
        <v>588.7068137187797</v>
      </c>
    </row>
    <row r="95" spans="1:21">
      <c r="A95" t="s">
        <v>52</v>
      </c>
      <c r="B95" t="s">
        <v>53</v>
      </c>
      <c r="C95" s="26">
        <f>'Raw Data Sorted by Sample'!C95*'Raw Data Sorted by Sample'!C$101</f>
        <v>823.27431214778665</v>
      </c>
      <c r="D95" s="26">
        <f>'Raw Data Sorted by Sample'!D95*'Raw Data Sorted by Sample'!D$101</f>
        <v>867.92455308188619</v>
      </c>
      <c r="E95" s="26">
        <f>'Raw Data Sorted by Sample'!E95*'Raw Data Sorted by Sample'!E$101</f>
        <v>734.54919088945314</v>
      </c>
      <c r="F95" s="26"/>
      <c r="G95" s="26">
        <f>'Raw Data Sorted by Sample'!G95*'Raw Data Sorted by Sample'!G$101</f>
        <v>802.76948933237702</v>
      </c>
      <c r="H95" s="26">
        <f>'Raw Data Sorted by Sample'!H95*'Raw Data Sorted by Sample'!H$101</f>
        <v>726.23661027751677</v>
      </c>
      <c r="I95" s="26">
        <f>'Raw Data Sorted by Sample'!I95*'Raw Data Sorted by Sample'!I$101</f>
        <v>773.31615464661161</v>
      </c>
      <c r="J95" s="26"/>
      <c r="K95" s="26">
        <f>'Raw Data Sorted by Sample'!K95*'Raw Data Sorted by Sample'!K$101</f>
        <v>855.45746452708113</v>
      </c>
      <c r="L95" s="26">
        <f>'Raw Data Sorted by Sample'!L95*'Raw Data Sorted by Sample'!L$101</f>
        <v>728.37336939230045</v>
      </c>
      <c r="M95" s="26">
        <f>'Raw Data Sorted by Sample'!M95*'Raw Data Sorted by Sample'!M$101</f>
        <v>762.88270725550478</v>
      </c>
      <c r="N95" s="26"/>
      <c r="O95" s="26">
        <f>'Raw Data Sorted by Sample'!O95*'Raw Data Sorted by Sample'!O$101</f>
        <v>744.05559108287264</v>
      </c>
      <c r="P95" s="26">
        <f>'Raw Data Sorted by Sample'!P95*'Raw Data Sorted by Sample'!P$101</f>
        <v>685.31638131998318</v>
      </c>
      <c r="Q95" s="26">
        <f>'Raw Data Sorted by Sample'!Q95*'Raw Data Sorted by Sample'!Q$101</f>
        <v>830.303642057959</v>
      </c>
      <c r="S95" s="32">
        <f t="shared" si="4"/>
        <v>806.38921427252933</v>
      </c>
      <c r="T95" s="33">
        <f t="shared" si="2"/>
        <v>751.96272851792162</v>
      </c>
      <c r="U95" s="34">
        <f t="shared" si="3"/>
        <v>775.26292371238219</v>
      </c>
    </row>
    <row r="96" spans="1:21">
      <c r="A96" t="s">
        <v>54</v>
      </c>
      <c r="B96" t="s">
        <v>55</v>
      </c>
      <c r="C96" s="26">
        <f>'Raw Data Sorted by Sample'!C96*'Raw Data Sorted by Sample'!C$101</f>
        <v>572.61258023686833</v>
      </c>
      <c r="D96" s="26">
        <f>'Raw Data Sorted by Sample'!D96*'Raw Data Sorted by Sample'!D$101</f>
        <v>671.37661617320794</v>
      </c>
      <c r="E96" s="26">
        <f>'Raw Data Sorted by Sample'!E96*'Raw Data Sorted by Sample'!E$101</f>
        <v>588.02494283801366</v>
      </c>
      <c r="F96" s="26"/>
      <c r="G96" s="26">
        <f>'Raw Data Sorted by Sample'!G96*'Raw Data Sorted by Sample'!G$101</f>
        <v>593.491347059899</v>
      </c>
      <c r="H96" s="26">
        <f>'Raw Data Sorted by Sample'!H96*'Raw Data Sorted by Sample'!H$101</f>
        <v>565.49184409804366</v>
      </c>
      <c r="I96" s="26">
        <f>'Raw Data Sorted by Sample'!I96*'Raw Data Sorted by Sample'!I$101</f>
        <v>566.6774155403408</v>
      </c>
      <c r="J96" s="26"/>
      <c r="K96" s="26">
        <f>'Raw Data Sorted by Sample'!K96*'Raw Data Sorted by Sample'!K$101</f>
        <v>580.48899378623366</v>
      </c>
      <c r="L96" s="26">
        <f>'Raw Data Sorted by Sample'!L96*'Raw Data Sorted by Sample'!L$101</f>
        <v>547.62886661717403</v>
      </c>
      <c r="M96" s="26">
        <f>'Raw Data Sorted by Sample'!M96*'Raw Data Sorted by Sample'!M$101</f>
        <v>585.5124778185999</v>
      </c>
      <c r="N96" s="26"/>
      <c r="O96" s="26">
        <f>'Raw Data Sorted by Sample'!O96*'Raw Data Sorted by Sample'!O$101</f>
        <v>566.69960392771679</v>
      </c>
      <c r="P96" s="26">
        <f>'Raw Data Sorted by Sample'!P96*'Raw Data Sorted by Sample'!P$101</f>
        <v>551.16934497649709</v>
      </c>
      <c r="Q96" s="26">
        <f>'Raw Data Sorted by Sample'!Q96*'Raw Data Sorted by Sample'!Q$101</f>
        <v>645.92221093617741</v>
      </c>
      <c r="S96" s="32">
        <f t="shared" si="4"/>
        <v>578.32313125267945</v>
      </c>
      <c r="T96" s="33">
        <f t="shared" si="2"/>
        <v>583.91666796623065</v>
      </c>
      <c r="U96" s="34">
        <f t="shared" si="3"/>
        <v>596.534261783283</v>
      </c>
    </row>
    <row r="97" spans="1:21" ht="15.75" thickBot="1">
      <c r="A97" t="s">
        <v>56</v>
      </c>
      <c r="B97" t="s">
        <v>57</v>
      </c>
      <c r="C97" s="26">
        <f>'Raw Data Sorted by Sample'!C97*'Raw Data Sorted by Sample'!C$101</f>
        <v>914.11044435403687</v>
      </c>
      <c r="D97" s="26">
        <f>'Raw Data Sorted by Sample'!D97*'Raw Data Sorted by Sample'!D$101</f>
        <v>989.5507516639891</v>
      </c>
      <c r="E97" s="26">
        <f>'Raw Data Sorted by Sample'!E97*'Raw Data Sorted by Sample'!E$101</f>
        <v>836.7305743990097</v>
      </c>
      <c r="F97" s="26"/>
      <c r="G97" s="26">
        <f>'Raw Data Sorted by Sample'!G97*'Raw Data Sorted by Sample'!G$101</f>
        <v>900.43262239286673</v>
      </c>
      <c r="H97" s="26">
        <f>'Raw Data Sorted by Sample'!H97*'Raw Data Sorted by Sample'!H$101</f>
        <v>795.48050955482825</v>
      </c>
      <c r="I97" s="26">
        <f>'Raw Data Sorted by Sample'!I97*'Raw Data Sorted by Sample'!I$101</f>
        <v>934.83726512705903</v>
      </c>
      <c r="J97" s="26"/>
      <c r="K97" s="26">
        <f>'Raw Data Sorted by Sample'!K97*'Raw Data Sorted by Sample'!K$101</f>
        <v>910.45115867525067</v>
      </c>
      <c r="L97" s="26">
        <f>'Raw Data Sorted by Sample'!L97*'Raw Data Sorted by Sample'!L$101</f>
        <v>820.09446035281235</v>
      </c>
      <c r="M97" s="26">
        <f>'Raw Data Sorted by Sample'!M97*'Raw Data Sorted by Sample'!M$101</f>
        <v>881.12952688010796</v>
      </c>
      <c r="N97" s="26"/>
      <c r="O97" s="26">
        <f>'Raw Data Sorted by Sample'!O97*'Raw Data Sorted by Sample'!O$101</f>
        <v>801.7749951866216</v>
      </c>
      <c r="P97" s="26">
        <f>'Raw Data Sorted by Sample'!P97*'Raw Data Sorted by Sample'!P$101</f>
        <v>782.52437867033541</v>
      </c>
      <c r="Q97" s="26">
        <f>'Raw Data Sorted by Sample'!Q97*'Raw Data Sorted by Sample'!Q$101</f>
        <v>921.90715560890771</v>
      </c>
      <c r="S97" s="35">
        <f t="shared" si="4"/>
        <v>881.69230515219397</v>
      </c>
      <c r="T97" s="36">
        <f t="shared" si="2"/>
        <v>846.91252506049125</v>
      </c>
      <c r="U97" s="37">
        <f t="shared" si="3"/>
        <v>893.65113050377113</v>
      </c>
    </row>
  </sheetData>
  <mergeCells count="1">
    <mergeCell ref="S5:U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0"/>
  <sheetViews>
    <sheetView workbookViewId="0">
      <pane ySplit="3" topLeftCell="A35" activePane="bottomLeft" state="frozen"/>
      <selection pane="bottomLeft" activeCell="C35" sqref="C35"/>
    </sheetView>
  </sheetViews>
  <sheetFormatPr defaultRowHeight="15"/>
  <cols>
    <col min="2" max="2" width="25.140625" customWidth="1"/>
    <col min="3" max="5" width="12.28515625" customWidth="1"/>
    <col min="6" max="6" width="2.42578125" customWidth="1"/>
    <col min="7" max="8" width="12.28515625" style="2" customWidth="1"/>
    <col min="9" max="9" width="17.7109375" style="47" customWidth="1"/>
  </cols>
  <sheetData>
    <row r="1" spans="1:10" ht="34.5" customHeight="1">
      <c r="C1" s="76" t="s">
        <v>182</v>
      </c>
      <c r="D1" s="76"/>
      <c r="E1" s="76"/>
      <c r="F1" s="13"/>
      <c r="G1" s="77" t="s">
        <v>184</v>
      </c>
      <c r="H1" s="77"/>
      <c r="I1" s="78" t="s">
        <v>183</v>
      </c>
      <c r="J1" s="5"/>
    </row>
    <row r="2" spans="1:10" ht="18.75" customHeight="1">
      <c r="C2" s="79" t="s">
        <v>178</v>
      </c>
      <c r="D2" s="80" t="s">
        <v>176</v>
      </c>
      <c r="E2" s="81" t="s">
        <v>177</v>
      </c>
      <c r="F2" s="7"/>
      <c r="G2" s="79" t="s">
        <v>178</v>
      </c>
      <c r="H2" s="80" t="s">
        <v>176</v>
      </c>
      <c r="I2" s="78"/>
      <c r="J2" s="5"/>
    </row>
    <row r="3" spans="1:10" ht="15" customHeight="1">
      <c r="B3" s="20"/>
      <c r="C3" s="79"/>
      <c r="D3" s="80"/>
      <c r="E3" s="81"/>
      <c r="F3" s="7"/>
      <c r="G3" s="79"/>
      <c r="H3" s="80"/>
      <c r="I3" s="78"/>
      <c r="J3" s="5"/>
    </row>
    <row r="4" spans="1:10" s="20" customFormat="1" ht="15" customHeight="1">
      <c r="C4" s="7"/>
      <c r="D4" s="7"/>
      <c r="E4" s="7"/>
      <c r="F4" s="7"/>
      <c r="G4" s="7"/>
      <c r="H4" s="7"/>
      <c r="I4" s="45"/>
    </row>
    <row r="5" spans="1:10">
      <c r="A5" t="s">
        <v>58</v>
      </c>
      <c r="B5" s="5" t="s">
        <v>59</v>
      </c>
      <c r="C5" s="44">
        <v>273.48502020429061</v>
      </c>
      <c r="D5" s="44">
        <v>54.27330782701442</v>
      </c>
      <c r="E5" s="44">
        <v>6.2796717313084729</v>
      </c>
      <c r="F5" s="44"/>
      <c r="G5" s="26">
        <f>C5-E5</f>
        <v>267.20534847298211</v>
      </c>
      <c r="H5" s="26">
        <f>D5-E5</f>
        <v>47.993636095705945</v>
      </c>
      <c r="I5" s="48">
        <f>H5/G5</f>
        <v>0.17961330628289696</v>
      </c>
    </row>
    <row r="6" spans="1:10">
      <c r="A6" t="s">
        <v>60</v>
      </c>
      <c r="B6" s="5" t="s">
        <v>61</v>
      </c>
      <c r="C6" s="44">
        <v>805.48362954004313</v>
      </c>
      <c r="D6" s="44">
        <v>9.415195709836059</v>
      </c>
      <c r="E6" s="44">
        <v>9.6878894204078065</v>
      </c>
      <c r="F6" s="44"/>
      <c r="G6" s="26">
        <f>C6-E6</f>
        <v>795.7957401196353</v>
      </c>
      <c r="H6" s="46">
        <f>D6-E6</f>
        <v>-0.27269371057174752</v>
      </c>
      <c r="I6" s="49">
        <f t="shared" ref="I6:I60" si="0">H6/G6</f>
        <v>-3.4266796971136378E-4</v>
      </c>
    </row>
    <row r="7" spans="1:10">
      <c r="A7" t="s">
        <v>62</v>
      </c>
      <c r="B7" s="5" t="s">
        <v>63</v>
      </c>
      <c r="C7" s="44">
        <v>3475.6417118207328</v>
      </c>
      <c r="D7" s="44">
        <v>486.22670757113548</v>
      </c>
      <c r="E7" s="44">
        <v>489.04047333551773</v>
      </c>
      <c r="F7" s="44"/>
      <c r="G7" s="26">
        <f t="shared" ref="G7:G60" si="1">C7-E7</f>
        <v>2986.6012384852152</v>
      </c>
      <c r="H7" s="26">
        <v>0</v>
      </c>
      <c r="I7" s="49">
        <f t="shared" si="0"/>
        <v>0</v>
      </c>
    </row>
    <row r="8" spans="1:10">
      <c r="A8" t="s">
        <v>64</v>
      </c>
      <c r="B8" s="5" t="s">
        <v>65</v>
      </c>
      <c r="C8" s="44">
        <v>2313.2603473444356</v>
      </c>
      <c r="D8" s="44">
        <v>449.54844549932926</v>
      </c>
      <c r="E8" s="44">
        <v>474.15223501977931</v>
      </c>
      <c r="F8" s="44"/>
      <c r="G8" s="26">
        <f t="shared" si="1"/>
        <v>1839.1081123246563</v>
      </c>
      <c r="H8" s="26">
        <v>0</v>
      </c>
      <c r="I8" s="49">
        <f t="shared" si="0"/>
        <v>0</v>
      </c>
    </row>
    <row r="9" spans="1:10">
      <c r="A9" t="s">
        <v>66</v>
      </c>
      <c r="B9" s="5" t="s">
        <v>67</v>
      </c>
      <c r="C9" s="44">
        <v>2252.5650781909167</v>
      </c>
      <c r="D9" s="44">
        <v>1096.7436583964993</v>
      </c>
      <c r="E9" s="44">
        <v>1081.0556003966119</v>
      </c>
      <c r="F9" s="44"/>
      <c r="G9" s="26">
        <f t="shared" si="1"/>
        <v>1171.5094777943048</v>
      </c>
      <c r="H9" s="26">
        <f t="shared" ref="H9:H60" si="2">D9-E9</f>
        <v>15.688057999887405</v>
      </c>
      <c r="I9" s="49">
        <f t="shared" si="0"/>
        <v>1.3391319743673415E-2</v>
      </c>
    </row>
    <row r="10" spans="1:10">
      <c r="A10" t="s">
        <v>68</v>
      </c>
      <c r="B10" s="5" t="s">
        <v>69</v>
      </c>
      <c r="C10" s="44">
        <v>6770.7443642139078</v>
      </c>
      <c r="D10" s="44">
        <v>1924.5282482335865</v>
      </c>
      <c r="E10" s="44">
        <v>2063.8674733123676</v>
      </c>
      <c r="F10" s="44"/>
      <c r="G10" s="26">
        <f t="shared" si="1"/>
        <v>4706.8768909015398</v>
      </c>
      <c r="H10" s="26">
        <v>0</v>
      </c>
      <c r="I10" s="49">
        <f t="shared" si="0"/>
        <v>0</v>
      </c>
    </row>
    <row r="11" spans="1:10">
      <c r="A11" t="s">
        <v>70</v>
      </c>
      <c r="B11" s="5" t="s">
        <v>71</v>
      </c>
      <c r="C11" s="44">
        <v>738.1341046250709</v>
      </c>
      <c r="D11" s="44">
        <v>16.734046064923014</v>
      </c>
      <c r="E11" s="44">
        <v>10.261042108833035</v>
      </c>
      <c r="F11" s="44"/>
      <c r="G11" s="26">
        <f t="shared" si="1"/>
        <v>727.87306251623784</v>
      </c>
      <c r="H11" s="26">
        <f t="shared" si="2"/>
        <v>6.473003956089979</v>
      </c>
      <c r="I11" s="49">
        <f t="shared" si="0"/>
        <v>8.8930395826340609E-3</v>
      </c>
    </row>
    <row r="12" spans="1:10">
      <c r="A12" t="s">
        <v>72</v>
      </c>
      <c r="B12" s="5" t="s">
        <v>73</v>
      </c>
      <c r="C12" s="44">
        <v>2968.7141869465017</v>
      </c>
      <c r="D12" s="44">
        <v>33.56452630291372</v>
      </c>
      <c r="E12" s="44">
        <v>14.391403125114476</v>
      </c>
      <c r="F12" s="44"/>
      <c r="G12" s="26">
        <f t="shared" si="1"/>
        <v>2954.3227838213875</v>
      </c>
      <c r="H12" s="26">
        <f t="shared" si="2"/>
        <v>19.173123177799244</v>
      </c>
      <c r="I12" s="49">
        <f t="shared" si="0"/>
        <v>6.4898538787962088E-3</v>
      </c>
    </row>
    <row r="13" spans="1:10">
      <c r="A13" t="s">
        <v>74</v>
      </c>
      <c r="B13" s="5" t="s">
        <v>75</v>
      </c>
      <c r="C13" s="44">
        <v>3315.0534647634313</v>
      </c>
      <c r="D13" s="44">
        <v>857.4789682753883</v>
      </c>
      <c r="E13" s="44">
        <v>863.40542638023408</v>
      </c>
      <c r="F13" s="44"/>
      <c r="G13" s="26">
        <f t="shared" si="1"/>
        <v>2451.6480383831972</v>
      </c>
      <c r="H13" s="26">
        <v>0</v>
      </c>
      <c r="I13" s="49">
        <f t="shared" si="0"/>
        <v>0</v>
      </c>
    </row>
    <row r="14" spans="1:10">
      <c r="A14" t="s">
        <v>76</v>
      </c>
      <c r="B14" s="5" t="s">
        <v>77</v>
      </c>
      <c r="C14" s="44">
        <v>3195.1841580228343</v>
      </c>
      <c r="D14" s="44">
        <v>182.33103737205789</v>
      </c>
      <c r="E14" s="44">
        <v>163.70473262362117</v>
      </c>
      <c r="F14" s="44"/>
      <c r="G14" s="26">
        <f t="shared" si="1"/>
        <v>3031.4794253992131</v>
      </c>
      <c r="H14" s="26">
        <f t="shared" si="2"/>
        <v>18.626304748436723</v>
      </c>
      <c r="I14" s="49">
        <f t="shared" si="0"/>
        <v>6.1442952877649301E-3</v>
      </c>
    </row>
    <row r="15" spans="1:10">
      <c r="A15" t="s">
        <v>78</v>
      </c>
      <c r="B15" s="5" t="s">
        <v>79</v>
      </c>
      <c r="C15" s="44">
        <v>2500.7469139414698</v>
      </c>
      <c r="D15" s="44">
        <v>2292.5194209956217</v>
      </c>
      <c r="E15" s="44">
        <v>2335.5283962778731</v>
      </c>
      <c r="F15" s="44"/>
      <c r="G15" s="26">
        <f t="shared" si="1"/>
        <v>165.21851766359669</v>
      </c>
      <c r="H15" s="26">
        <v>0</v>
      </c>
      <c r="I15" s="49">
        <f t="shared" si="0"/>
        <v>0</v>
      </c>
    </row>
    <row r="16" spans="1:10">
      <c r="A16" t="s">
        <v>80</v>
      </c>
      <c r="B16" s="5" t="s">
        <v>81</v>
      </c>
      <c r="C16" s="44">
        <v>2386.345586221436</v>
      </c>
      <c r="D16" s="44">
        <v>1375.5908549541616</v>
      </c>
      <c r="E16" s="44">
        <v>1420.6579915642972</v>
      </c>
      <c r="F16" s="44"/>
      <c r="G16" s="26">
        <f t="shared" si="1"/>
        <v>965.68759465713879</v>
      </c>
      <c r="H16" s="26">
        <v>0</v>
      </c>
      <c r="I16" s="49">
        <f t="shared" si="0"/>
        <v>0</v>
      </c>
    </row>
    <row r="17" spans="1:10">
      <c r="A17" t="s">
        <v>82</v>
      </c>
      <c r="B17" s="5" t="s">
        <v>83</v>
      </c>
      <c r="C17" s="44">
        <v>412.76539324290917</v>
      </c>
      <c r="D17" s="44">
        <v>385.05799892456889</v>
      </c>
      <c r="E17" s="44">
        <v>391.25147800527566</v>
      </c>
      <c r="F17" s="44"/>
      <c r="G17" s="26">
        <f t="shared" si="1"/>
        <v>21.513915237633512</v>
      </c>
      <c r="H17" s="26">
        <v>0</v>
      </c>
      <c r="I17" s="49">
        <f t="shared" si="0"/>
        <v>0</v>
      </c>
    </row>
    <row r="18" spans="1:10">
      <c r="A18" t="s">
        <v>84</v>
      </c>
      <c r="B18" s="5" t="s">
        <v>85</v>
      </c>
      <c r="C18" s="44">
        <v>1128.2064378577807</v>
      </c>
      <c r="D18" s="44">
        <v>129.92641939075264</v>
      </c>
      <c r="E18" s="44">
        <v>140.93121218006138</v>
      </c>
      <c r="F18" s="44"/>
      <c r="G18" s="26">
        <f t="shared" si="1"/>
        <v>987.27522567771928</v>
      </c>
      <c r="H18" s="26">
        <v>0</v>
      </c>
      <c r="I18" s="49">
        <f t="shared" si="0"/>
        <v>0</v>
      </c>
    </row>
    <row r="19" spans="1:10">
      <c r="A19" t="s">
        <v>86</v>
      </c>
      <c r="B19" s="5" t="s">
        <v>87</v>
      </c>
      <c r="C19" s="44">
        <v>1030.6541133262069</v>
      </c>
      <c r="D19" s="44">
        <v>171.79620749238197</v>
      </c>
      <c r="E19" s="44">
        <v>164.9919026190465</v>
      </c>
      <c r="F19" s="44"/>
      <c r="G19" s="26">
        <f t="shared" si="1"/>
        <v>865.6622107071604</v>
      </c>
      <c r="H19" s="26">
        <f t="shared" si="2"/>
        <v>6.8043048733354681</v>
      </c>
      <c r="I19" s="49">
        <f t="shared" si="0"/>
        <v>7.8602309182204261E-3</v>
      </c>
    </row>
    <row r="20" spans="1:10">
      <c r="A20" t="s">
        <v>88</v>
      </c>
      <c r="B20" s="5" t="s">
        <v>89</v>
      </c>
      <c r="C20" s="44">
        <v>1899.9894350778045</v>
      </c>
      <c r="D20" s="44">
        <v>59.210530963109001</v>
      </c>
      <c r="E20" s="44">
        <v>56.314828121241291</v>
      </c>
      <c r="F20" s="44"/>
      <c r="G20" s="26">
        <f t="shared" si="1"/>
        <v>1843.6746069565631</v>
      </c>
      <c r="H20" s="26">
        <f t="shared" si="2"/>
        <v>2.8957028418677098</v>
      </c>
      <c r="I20" s="49">
        <f t="shared" si="0"/>
        <v>1.5706149181323147E-3</v>
      </c>
    </row>
    <row r="21" spans="1:10">
      <c r="A21" t="s">
        <v>90</v>
      </c>
      <c r="B21" s="5" t="s">
        <v>91</v>
      </c>
      <c r="C21" s="44">
        <v>4641.7721457959478</v>
      </c>
      <c r="D21" s="44">
        <v>2124.889620160674</v>
      </c>
      <c r="E21" s="44">
        <v>2171.4780292328851</v>
      </c>
      <c r="F21" s="44"/>
      <c r="G21" s="26">
        <f t="shared" si="1"/>
        <v>2470.2941165630627</v>
      </c>
      <c r="H21" s="26">
        <v>0</v>
      </c>
      <c r="I21" s="49">
        <f t="shared" si="0"/>
        <v>0</v>
      </c>
    </row>
    <row r="22" spans="1:10">
      <c r="A22" t="s">
        <v>92</v>
      </c>
      <c r="B22" s="5" t="s">
        <v>93</v>
      </c>
      <c r="C22" s="44">
        <v>74.722366882092246</v>
      </c>
      <c r="D22" s="44">
        <v>8.310492792737918</v>
      </c>
      <c r="E22" s="44">
        <v>6.8296722512142924</v>
      </c>
      <c r="F22" s="44"/>
      <c r="G22" s="26">
        <f t="shared" si="1"/>
        <v>67.892694630877955</v>
      </c>
      <c r="H22" s="26">
        <f t="shared" si="2"/>
        <v>1.4808205415236255</v>
      </c>
      <c r="I22" s="53">
        <f t="shared" si="0"/>
        <v>2.1811191168278371E-2</v>
      </c>
      <c r="J22" s="54"/>
    </row>
    <row r="23" spans="1:10">
      <c r="A23" t="s">
        <v>94</v>
      </c>
      <c r="B23" s="5" t="s">
        <v>95</v>
      </c>
      <c r="C23" s="44">
        <v>1856.8883471779864</v>
      </c>
      <c r="D23" s="44">
        <v>132.78177329673161</v>
      </c>
      <c r="E23" s="44">
        <v>131.22112311082608</v>
      </c>
      <c r="F23" s="44"/>
      <c r="G23" s="26">
        <f t="shared" si="1"/>
        <v>1725.6672240671603</v>
      </c>
      <c r="H23" s="26">
        <f t="shared" si="2"/>
        <v>1.56065018590553</v>
      </c>
      <c r="I23" s="49">
        <f t="shared" si="0"/>
        <v>9.0437493633754721E-4</v>
      </c>
    </row>
    <row r="24" spans="1:10">
      <c r="A24" t="s">
        <v>96</v>
      </c>
      <c r="B24" s="5" t="s">
        <v>97</v>
      </c>
      <c r="C24" s="44">
        <v>1838.1230142340091</v>
      </c>
      <c r="D24" s="44">
        <v>22.347104332597517</v>
      </c>
      <c r="E24" s="44">
        <v>20.751407928093439</v>
      </c>
      <c r="F24" s="44"/>
      <c r="G24" s="26">
        <f t="shared" si="1"/>
        <v>1817.3716063059157</v>
      </c>
      <c r="H24" s="26">
        <f t="shared" si="2"/>
        <v>1.5956964045040785</v>
      </c>
      <c r="I24" s="49">
        <f t="shared" si="0"/>
        <v>8.7802428461374179E-4</v>
      </c>
    </row>
    <row r="25" spans="1:10">
      <c r="A25" t="s">
        <v>98</v>
      </c>
      <c r="B25" s="5" t="s">
        <v>99</v>
      </c>
      <c r="C25" s="44">
        <v>3851.0315893971615</v>
      </c>
      <c r="D25" s="44">
        <v>46.62964247118682</v>
      </c>
      <c r="E25" s="44">
        <v>46.782512912490105</v>
      </c>
      <c r="F25" s="44"/>
      <c r="G25" s="26">
        <f t="shared" si="1"/>
        <v>3804.2490764846716</v>
      </c>
      <c r="H25" s="46">
        <f t="shared" si="2"/>
        <v>-0.15287044130328553</v>
      </c>
      <c r="I25" s="49">
        <f t="shared" si="0"/>
        <v>-4.0184130489306962E-5</v>
      </c>
    </row>
    <row r="26" spans="1:10">
      <c r="A26" t="s">
        <v>100</v>
      </c>
      <c r="B26" s="5" t="s">
        <v>101</v>
      </c>
      <c r="C26" s="44">
        <v>1145.9733260115347</v>
      </c>
      <c r="D26" s="44">
        <v>31.254498969445105</v>
      </c>
      <c r="E26" s="44">
        <v>33.662916743666401</v>
      </c>
      <c r="F26" s="44"/>
      <c r="G26" s="26">
        <f t="shared" si="1"/>
        <v>1112.3104092678684</v>
      </c>
      <c r="H26" s="26">
        <v>0</v>
      </c>
      <c r="I26" s="49">
        <f t="shared" si="0"/>
        <v>0</v>
      </c>
    </row>
    <row r="27" spans="1:10">
      <c r="A27" t="s">
        <v>102</v>
      </c>
      <c r="B27" s="5" t="s">
        <v>103</v>
      </c>
      <c r="C27" s="44">
        <v>1494.6207127483463</v>
      </c>
      <c r="D27" s="44">
        <v>64.165556751308259</v>
      </c>
      <c r="E27" s="44">
        <v>53.933412644082466</v>
      </c>
      <c r="F27" s="44"/>
      <c r="G27" s="26">
        <f t="shared" si="1"/>
        <v>1440.6873001042638</v>
      </c>
      <c r="H27" s="26">
        <f t="shared" si="2"/>
        <v>10.232144107225793</v>
      </c>
      <c r="I27" s="49">
        <f t="shared" si="0"/>
        <v>7.1022657772337435E-3</v>
      </c>
    </row>
    <row r="28" spans="1:10">
      <c r="A28" t="s">
        <v>104</v>
      </c>
      <c r="B28" s="5" t="s">
        <v>105</v>
      </c>
      <c r="C28" s="44">
        <v>4770.0630797118974</v>
      </c>
      <c r="D28" s="44">
        <v>34.295026062238264</v>
      </c>
      <c r="E28" s="44">
        <v>34.54783009422205</v>
      </c>
      <c r="F28" s="44"/>
      <c r="G28" s="26">
        <f t="shared" si="1"/>
        <v>4735.5152496176752</v>
      </c>
      <c r="H28" s="46">
        <f t="shared" si="2"/>
        <v>-0.25280403198378565</v>
      </c>
      <c r="I28" s="49">
        <f t="shared" si="0"/>
        <v>-5.3384693883985686E-5</v>
      </c>
    </row>
    <row r="29" spans="1:10">
      <c r="A29" t="s">
        <v>106</v>
      </c>
      <c r="B29" s="5" t="s">
        <v>107</v>
      </c>
      <c r="C29" s="44">
        <v>434.52277571585529</v>
      </c>
      <c r="D29" s="44">
        <v>41.449004324697981</v>
      </c>
      <c r="E29" s="44">
        <v>38.718568720881244</v>
      </c>
      <c r="F29" s="44"/>
      <c r="G29" s="26">
        <f t="shared" si="1"/>
        <v>395.80420699497404</v>
      </c>
      <c r="H29" s="26">
        <f t="shared" si="2"/>
        <v>2.730435603816737</v>
      </c>
      <c r="I29" s="49">
        <f t="shared" si="0"/>
        <v>6.8984501820906832E-3</v>
      </c>
    </row>
    <row r="30" spans="1:10">
      <c r="A30" t="s">
        <v>108</v>
      </c>
      <c r="B30" s="5" t="s">
        <v>109</v>
      </c>
      <c r="C30" s="44">
        <v>3009.3499315990975</v>
      </c>
      <c r="D30" s="44">
        <v>21.563760414960075</v>
      </c>
      <c r="E30" s="44">
        <v>20.799075384533005</v>
      </c>
      <c r="F30" s="44"/>
      <c r="G30" s="26">
        <f t="shared" si="1"/>
        <v>2988.5508562145646</v>
      </c>
      <c r="H30" s="26">
        <f t="shared" si="2"/>
        <v>0.7646850304270707</v>
      </c>
      <c r="I30" s="49">
        <f t="shared" si="0"/>
        <v>2.5587151339149562E-4</v>
      </c>
    </row>
    <row r="31" spans="1:10">
      <c r="A31" t="s">
        <v>110</v>
      </c>
      <c r="B31" s="5" t="s">
        <v>111</v>
      </c>
      <c r="C31" s="44">
        <v>4016.0710224787913</v>
      </c>
      <c r="D31" s="44">
        <v>102.74950437373057</v>
      </c>
      <c r="E31" s="44">
        <v>112.22972264372744</v>
      </c>
      <c r="F31" s="44"/>
      <c r="G31" s="26">
        <f t="shared" si="1"/>
        <v>3903.8412998350636</v>
      </c>
      <c r="H31" s="26">
        <v>0</v>
      </c>
      <c r="I31" s="49">
        <f t="shared" si="0"/>
        <v>0</v>
      </c>
    </row>
    <row r="32" spans="1:10">
      <c r="A32" t="s">
        <v>112</v>
      </c>
      <c r="B32" s="5" t="s">
        <v>113</v>
      </c>
      <c r="C32" s="44">
        <v>45.402231997823314</v>
      </c>
      <c r="D32" s="44">
        <v>15.387603404292179</v>
      </c>
      <c r="E32" s="44">
        <v>15.963731550073128</v>
      </c>
      <c r="F32" s="44"/>
      <c r="G32" s="26">
        <f t="shared" si="1"/>
        <v>29.438500447750187</v>
      </c>
      <c r="H32" s="26">
        <v>0</v>
      </c>
      <c r="I32" s="49">
        <f t="shared" si="0"/>
        <v>0</v>
      </c>
    </row>
    <row r="33" spans="1:9">
      <c r="A33" t="s">
        <v>114</v>
      </c>
      <c r="B33" s="5" t="s">
        <v>115</v>
      </c>
      <c r="C33" s="44">
        <v>875.2132900538212</v>
      </c>
      <c r="D33" s="44">
        <v>48.37042157517125</v>
      </c>
      <c r="E33" s="44">
        <v>46.037090916016354</v>
      </c>
      <c r="F33" s="44"/>
      <c r="G33" s="26">
        <f t="shared" si="1"/>
        <v>829.17619913780482</v>
      </c>
      <c r="H33" s="26">
        <f t="shared" si="2"/>
        <v>2.3333306591548961</v>
      </c>
      <c r="I33" s="49">
        <f t="shared" si="0"/>
        <v>2.8140347752156217E-3</v>
      </c>
    </row>
    <row r="34" spans="1:9">
      <c r="A34" t="s">
        <v>116</v>
      </c>
      <c r="B34" s="5" t="s">
        <v>117</v>
      </c>
      <c r="C34" s="44">
        <v>11146.444989725862</v>
      </c>
      <c r="D34" s="44">
        <v>306.64060064171724</v>
      </c>
      <c r="E34" s="44">
        <v>170.48087365382801</v>
      </c>
      <c r="F34" s="44"/>
      <c r="G34" s="26">
        <f t="shared" si="1"/>
        <v>10975.964116072033</v>
      </c>
      <c r="H34" s="26">
        <f t="shared" si="2"/>
        <v>136.15972698788923</v>
      </c>
      <c r="I34" s="48">
        <f t="shared" si="0"/>
        <v>1.24052634964897E-2</v>
      </c>
    </row>
    <row r="35" spans="1:9">
      <c r="A35" t="s">
        <v>118</v>
      </c>
      <c r="B35" s="5" t="s">
        <v>119</v>
      </c>
      <c r="C35" s="44">
        <v>3051.8109749249052</v>
      </c>
      <c r="D35" s="44">
        <v>1207.9992734013579</v>
      </c>
      <c r="E35" s="44">
        <v>1232.151764839266</v>
      </c>
      <c r="F35" s="44"/>
      <c r="G35" s="26">
        <f t="shared" si="1"/>
        <v>1819.6592100856392</v>
      </c>
      <c r="H35" s="26">
        <v>0</v>
      </c>
      <c r="I35" s="49">
        <f t="shared" si="0"/>
        <v>0</v>
      </c>
    </row>
    <row r="36" spans="1:9">
      <c r="A36" t="s">
        <v>120</v>
      </c>
      <c r="B36" s="5" t="s">
        <v>121</v>
      </c>
      <c r="C36" s="44">
        <v>4156.6000059894268</v>
      </c>
      <c r="D36" s="44">
        <v>216.7675761062745</v>
      </c>
      <c r="E36" s="44">
        <v>101.50352664012919</v>
      </c>
      <c r="F36" s="44"/>
      <c r="G36" s="26">
        <f t="shared" si="1"/>
        <v>4055.0964793492976</v>
      </c>
      <c r="H36" s="26">
        <f t="shared" si="2"/>
        <v>115.26404946614531</v>
      </c>
      <c r="I36" s="48">
        <f t="shared" si="0"/>
        <v>2.8424490034486476E-2</v>
      </c>
    </row>
    <row r="37" spans="1:9">
      <c r="A37" t="s">
        <v>122</v>
      </c>
      <c r="B37" s="5" t="s">
        <v>123</v>
      </c>
      <c r="C37" s="44">
        <v>1656.9353935809174</v>
      </c>
      <c r="D37" s="44">
        <v>1566.1816563381381</v>
      </c>
      <c r="E37" s="44">
        <v>1577.309292942346</v>
      </c>
      <c r="F37" s="44"/>
      <c r="G37" s="26">
        <f t="shared" si="1"/>
        <v>79.626100638571415</v>
      </c>
      <c r="H37" s="26">
        <v>0</v>
      </c>
      <c r="I37" s="49">
        <f t="shared" si="0"/>
        <v>0</v>
      </c>
    </row>
    <row r="38" spans="1:9">
      <c r="A38" t="s">
        <v>124</v>
      </c>
      <c r="B38" s="5" t="s">
        <v>125</v>
      </c>
      <c r="C38" s="44">
        <v>2719.3934678225278</v>
      </c>
      <c r="D38" s="44">
        <v>25.701487814082778</v>
      </c>
      <c r="E38" s="44">
        <v>33.293617962154556</v>
      </c>
      <c r="F38" s="44"/>
      <c r="G38" s="26">
        <f t="shared" si="1"/>
        <v>2686.0998498603731</v>
      </c>
      <c r="H38" s="26">
        <v>0</v>
      </c>
      <c r="I38" s="49">
        <f t="shared" si="0"/>
        <v>0</v>
      </c>
    </row>
    <row r="39" spans="1:9">
      <c r="A39" t="s">
        <v>126</v>
      </c>
      <c r="B39" s="5" t="s">
        <v>127</v>
      </c>
      <c r="C39" s="44">
        <v>1933.5712914644387</v>
      </c>
      <c r="D39" s="44">
        <v>24.763069250841092</v>
      </c>
      <c r="E39" s="44">
        <v>23.113028670749582</v>
      </c>
      <c r="F39" s="44"/>
      <c r="G39" s="26">
        <f t="shared" si="1"/>
        <v>1910.4582627936891</v>
      </c>
      <c r="H39" s="26">
        <f t="shared" si="2"/>
        <v>1.6500405800915097</v>
      </c>
      <c r="I39" s="49">
        <f t="shared" si="0"/>
        <v>8.6368836850622059E-4</v>
      </c>
    </row>
    <row r="40" spans="1:9">
      <c r="A40" t="s">
        <v>128</v>
      </c>
      <c r="B40" s="5" t="s">
        <v>129</v>
      </c>
      <c r="C40" s="44">
        <v>6484.399285251221</v>
      </c>
      <c r="D40" s="44">
        <v>97.837732677217872</v>
      </c>
      <c r="E40" s="44">
        <v>97.966915350184578</v>
      </c>
      <c r="F40" s="44"/>
      <c r="G40" s="26">
        <f t="shared" si="1"/>
        <v>6386.4323699010365</v>
      </c>
      <c r="H40" s="46">
        <f t="shared" si="2"/>
        <v>-0.12918267296670649</v>
      </c>
      <c r="I40" s="49">
        <f t="shared" si="0"/>
        <v>-2.0227674151148694E-5</v>
      </c>
    </row>
    <row r="41" spans="1:9">
      <c r="A41" t="s">
        <v>130</v>
      </c>
      <c r="B41" s="5" t="s">
        <v>131</v>
      </c>
      <c r="C41" s="44">
        <v>4065.4544442353458</v>
      </c>
      <c r="D41" s="44">
        <v>1091.3007694983057</v>
      </c>
      <c r="E41" s="44">
        <v>1112.6257547485352</v>
      </c>
      <c r="F41" s="44"/>
      <c r="G41" s="26">
        <f t="shared" si="1"/>
        <v>2952.8286894868106</v>
      </c>
      <c r="H41" s="26">
        <v>0</v>
      </c>
      <c r="I41" s="49">
        <f t="shared" si="0"/>
        <v>0</v>
      </c>
    </row>
    <row r="42" spans="1:9">
      <c r="A42" t="s">
        <v>132</v>
      </c>
      <c r="B42" s="5" t="s">
        <v>133</v>
      </c>
      <c r="C42" s="44">
        <v>1096.9181355050132</v>
      </c>
      <c r="D42" s="44">
        <v>84.186868242791149</v>
      </c>
      <c r="E42" s="44">
        <v>89.279572945009562</v>
      </c>
      <c r="F42" s="44"/>
      <c r="G42" s="26">
        <f t="shared" si="1"/>
        <v>1007.6385625600036</v>
      </c>
      <c r="H42" s="26">
        <v>0</v>
      </c>
      <c r="I42" s="49">
        <f t="shared" si="0"/>
        <v>0</v>
      </c>
    </row>
    <row r="43" spans="1:9">
      <c r="A43" t="s">
        <v>134</v>
      </c>
      <c r="B43" s="5" t="s">
        <v>135</v>
      </c>
      <c r="C43" s="44">
        <v>1322.1390555679238</v>
      </c>
      <c r="D43" s="44">
        <v>26.525400497226777</v>
      </c>
      <c r="E43" s="44">
        <v>25.574217772622227</v>
      </c>
      <c r="F43" s="44"/>
      <c r="G43" s="26">
        <f t="shared" si="1"/>
        <v>1296.5648377953016</v>
      </c>
      <c r="H43" s="26">
        <f t="shared" si="2"/>
        <v>0.95118272460454989</v>
      </c>
      <c r="I43" s="49">
        <f t="shared" si="0"/>
        <v>7.3361755376765835E-4</v>
      </c>
    </row>
    <row r="44" spans="1:9">
      <c r="A44" t="s">
        <v>136</v>
      </c>
      <c r="B44" s="5" t="s">
        <v>137</v>
      </c>
      <c r="C44" s="44">
        <v>899.77853609518797</v>
      </c>
      <c r="D44" s="44">
        <v>879.17583698616045</v>
      </c>
      <c r="E44" s="44">
        <v>130.11796964104315</v>
      </c>
      <c r="F44" s="44"/>
      <c r="G44" s="26">
        <f t="shared" si="1"/>
        <v>769.66056645414483</v>
      </c>
      <c r="H44" s="26">
        <f t="shared" si="2"/>
        <v>749.0578673451173</v>
      </c>
      <c r="I44" s="48">
        <f t="shared" si="0"/>
        <v>0.97323144772253967</v>
      </c>
    </row>
    <row r="45" spans="1:9">
      <c r="A45" t="s">
        <v>138</v>
      </c>
      <c r="B45" s="5" t="s">
        <v>139</v>
      </c>
      <c r="C45" s="44">
        <v>45.453227621525244</v>
      </c>
      <c r="D45" s="44">
        <v>38.148528148502493</v>
      </c>
      <c r="E45" s="44">
        <v>34.745750519459705</v>
      </c>
      <c r="F45" s="44"/>
      <c r="G45" s="26">
        <f t="shared" si="1"/>
        <v>10.707477102065539</v>
      </c>
      <c r="H45" s="26">
        <f t="shared" si="2"/>
        <v>3.402777629042788</v>
      </c>
      <c r="I45" s="49">
        <f t="shared" si="0"/>
        <v>0.31779452774980682</v>
      </c>
    </row>
    <row r="46" spans="1:9">
      <c r="A46" t="s">
        <v>140</v>
      </c>
      <c r="B46" s="5" t="s">
        <v>141</v>
      </c>
      <c r="C46" s="44">
        <v>70.191186854963419</v>
      </c>
      <c r="D46" s="44">
        <v>70.55580703277451</v>
      </c>
      <c r="E46" s="44">
        <v>63.886491226000892</v>
      </c>
      <c r="F46" s="44"/>
      <c r="G46" s="26">
        <f t="shared" si="1"/>
        <v>6.3046956289625271</v>
      </c>
      <c r="H46" s="26">
        <f t="shared" si="2"/>
        <v>6.6693158067736178</v>
      </c>
      <c r="I46" s="49">
        <f t="shared" si="0"/>
        <v>1.0578331134870489</v>
      </c>
    </row>
    <row r="47" spans="1:9">
      <c r="A47" t="s">
        <v>142</v>
      </c>
      <c r="B47" s="5" t="s">
        <v>143</v>
      </c>
      <c r="C47" s="44">
        <v>3210.6395263491272</v>
      </c>
      <c r="D47" s="44">
        <v>1610.2962610652348</v>
      </c>
      <c r="E47" s="44">
        <v>1678.3895389903266</v>
      </c>
      <c r="F47" s="44"/>
      <c r="G47" s="26">
        <f t="shared" si="1"/>
        <v>1532.2499873588006</v>
      </c>
      <c r="H47" s="26">
        <v>0</v>
      </c>
      <c r="I47" s="49">
        <f t="shared" si="0"/>
        <v>0</v>
      </c>
    </row>
    <row r="48" spans="1:9">
      <c r="A48" t="s">
        <v>144</v>
      </c>
      <c r="B48" s="5" t="s">
        <v>145</v>
      </c>
      <c r="C48" s="44">
        <v>5.6816111746353357</v>
      </c>
      <c r="D48" s="44">
        <v>3.4260928925806264</v>
      </c>
      <c r="E48" s="44">
        <v>3.3571190897313281</v>
      </c>
      <c r="F48" s="44"/>
      <c r="G48" s="26">
        <f t="shared" si="1"/>
        <v>2.3244920849040076</v>
      </c>
      <c r="H48" s="46">
        <f t="shared" si="2"/>
        <v>6.8973802849298327E-2</v>
      </c>
      <c r="I48" s="49">
        <v>0</v>
      </c>
    </row>
    <row r="49" spans="1:9">
      <c r="A49" t="s">
        <v>146</v>
      </c>
      <c r="B49" s="5" t="s">
        <v>147</v>
      </c>
      <c r="C49" s="44">
        <v>1430.1923709368386</v>
      </c>
      <c r="D49" s="44">
        <v>64.207706986866143</v>
      </c>
      <c r="E49" s="44">
        <v>65.091067298425529</v>
      </c>
      <c r="F49" s="44"/>
      <c r="G49" s="26">
        <f t="shared" si="1"/>
        <v>1365.1013036384131</v>
      </c>
      <c r="H49" s="26">
        <v>0</v>
      </c>
      <c r="I49" s="49">
        <f t="shared" si="0"/>
        <v>0</v>
      </c>
    </row>
    <row r="50" spans="1:9">
      <c r="A50" t="s">
        <v>148</v>
      </c>
      <c r="B50" s="5" t="s">
        <v>149</v>
      </c>
      <c r="C50" s="44">
        <v>13.880643472557145</v>
      </c>
      <c r="D50" s="44">
        <v>4.2504703833012778</v>
      </c>
      <c r="E50" s="44">
        <v>7.3012879772197277</v>
      </c>
      <c r="F50" s="44"/>
      <c r="G50" s="26">
        <f t="shared" si="1"/>
        <v>6.5793554953374169</v>
      </c>
      <c r="H50" s="26">
        <v>0</v>
      </c>
      <c r="I50" s="49">
        <f t="shared" si="0"/>
        <v>0</v>
      </c>
    </row>
    <row r="51" spans="1:9">
      <c r="A51" t="s">
        <v>150</v>
      </c>
      <c r="B51" s="5" t="s">
        <v>151</v>
      </c>
      <c r="C51" s="44">
        <v>1601.3449679891646</v>
      </c>
      <c r="D51" s="44">
        <v>225.17051665090244</v>
      </c>
      <c r="E51" s="44">
        <v>203.60598897262446</v>
      </c>
      <c r="F51" s="44"/>
      <c r="G51" s="26">
        <f t="shared" si="1"/>
        <v>1397.7389790165403</v>
      </c>
      <c r="H51" s="26">
        <f t="shared" si="2"/>
        <v>21.564527678277983</v>
      </c>
      <c r="I51" s="49">
        <f t="shared" si="0"/>
        <v>1.5428150750615073E-2</v>
      </c>
    </row>
    <row r="52" spans="1:9">
      <c r="A52" t="s">
        <v>152</v>
      </c>
      <c r="B52" s="5" t="s">
        <v>153</v>
      </c>
      <c r="C52" s="44">
        <v>3104.9049873265467</v>
      </c>
      <c r="D52" s="44">
        <v>40.824672990497916</v>
      </c>
      <c r="E52" s="44">
        <v>39.549858811986482</v>
      </c>
      <c r="F52" s="44"/>
      <c r="G52" s="26">
        <f t="shared" si="1"/>
        <v>3065.3551285145604</v>
      </c>
      <c r="H52" s="26">
        <f t="shared" si="2"/>
        <v>1.2748141785114342</v>
      </c>
      <c r="I52" s="49">
        <f t="shared" si="0"/>
        <v>4.1587813648501996E-4</v>
      </c>
    </row>
    <row r="53" spans="1:9">
      <c r="A53" t="s">
        <v>154</v>
      </c>
      <c r="B53" s="5" t="s">
        <v>155</v>
      </c>
      <c r="C53" s="44">
        <v>8.4282923353515358</v>
      </c>
      <c r="D53" s="44">
        <v>5.2601845279822292</v>
      </c>
      <c r="E53" s="44">
        <v>7.4043078047978499</v>
      </c>
      <c r="F53" s="44"/>
      <c r="G53" s="26">
        <f t="shared" si="1"/>
        <v>1.0239845305536859</v>
      </c>
      <c r="H53" s="26">
        <v>0</v>
      </c>
      <c r="I53" s="49">
        <f t="shared" si="0"/>
        <v>0</v>
      </c>
    </row>
    <row r="54" spans="1:9">
      <c r="A54" t="s">
        <v>156</v>
      </c>
      <c r="B54" s="5" t="s">
        <v>157</v>
      </c>
      <c r="C54" s="44">
        <v>8.7772037135823577</v>
      </c>
      <c r="D54" s="44">
        <v>5.5775432485596665</v>
      </c>
      <c r="E54" s="44">
        <v>5.1261056098864337</v>
      </c>
      <c r="F54" s="44"/>
      <c r="G54" s="26">
        <f t="shared" si="1"/>
        <v>3.651098103695924</v>
      </c>
      <c r="H54" s="46">
        <f t="shared" si="2"/>
        <v>0.45143763867323283</v>
      </c>
      <c r="I54" s="49">
        <v>0</v>
      </c>
    </row>
    <row r="55" spans="1:9">
      <c r="A55" t="s">
        <v>158</v>
      </c>
      <c r="B55" s="5" t="s">
        <v>159</v>
      </c>
      <c r="C55" s="44">
        <v>17.633009253146323</v>
      </c>
      <c r="D55" s="44">
        <v>10.745918219287828</v>
      </c>
      <c r="E55" s="44">
        <v>13.631372360167306</v>
      </c>
      <c r="F55" s="44"/>
      <c r="G55" s="26">
        <f t="shared" si="1"/>
        <v>4.0016368929790165</v>
      </c>
      <c r="H55" s="26">
        <v>0</v>
      </c>
      <c r="I55" s="49">
        <f t="shared" si="0"/>
        <v>0</v>
      </c>
    </row>
    <row r="56" spans="1:9">
      <c r="A56" t="s">
        <v>160</v>
      </c>
      <c r="B56" s="5" t="s">
        <v>161</v>
      </c>
      <c r="C56" s="44">
        <v>3786.69123864022</v>
      </c>
      <c r="D56" s="44">
        <v>2023.2629544924109</v>
      </c>
      <c r="E56" s="44">
        <v>1730.1452879719591</v>
      </c>
      <c r="F56" s="44"/>
      <c r="G56" s="26">
        <f t="shared" si="1"/>
        <v>2056.545950668261</v>
      </c>
      <c r="H56" s="26">
        <f t="shared" si="2"/>
        <v>293.11766652045185</v>
      </c>
      <c r="I56" s="48">
        <f t="shared" si="0"/>
        <v>0.14252911121446385</v>
      </c>
    </row>
    <row r="57" spans="1:9">
      <c r="A57" t="s">
        <v>162</v>
      </c>
      <c r="B57" s="5" t="s">
        <v>163</v>
      </c>
      <c r="C57" s="44">
        <v>1985.0434543288075</v>
      </c>
      <c r="D57" s="44">
        <v>24.7850958802874</v>
      </c>
      <c r="E57" s="44">
        <v>21.658082595312671</v>
      </c>
      <c r="F57" s="44"/>
      <c r="G57" s="26">
        <f t="shared" si="1"/>
        <v>1963.3853717334948</v>
      </c>
      <c r="H57" s="26">
        <f t="shared" si="2"/>
        <v>3.1270132849747299</v>
      </c>
      <c r="I57" s="49">
        <f t="shared" si="0"/>
        <v>1.5926640434393454E-3</v>
      </c>
    </row>
    <row r="58" spans="1:9">
      <c r="A58" t="s">
        <v>164</v>
      </c>
      <c r="B58" s="5" t="s">
        <v>165</v>
      </c>
      <c r="C58" s="44">
        <v>14753.265349320942</v>
      </c>
      <c r="D58" s="44">
        <v>1938.2263749354804</v>
      </c>
      <c r="E58" s="44">
        <v>945.16450058503631</v>
      </c>
      <c r="F58" s="44"/>
      <c r="G58" s="26">
        <f t="shared" si="1"/>
        <v>13808.100848735905</v>
      </c>
      <c r="H58" s="26">
        <f t="shared" si="2"/>
        <v>993.0618743504441</v>
      </c>
      <c r="I58" s="48">
        <f t="shared" si="0"/>
        <v>7.191878776300771E-2</v>
      </c>
    </row>
    <row r="59" spans="1:9">
      <c r="A59" t="s">
        <v>166</v>
      </c>
      <c r="B59" s="5" t="s">
        <v>167</v>
      </c>
      <c r="C59" s="44">
        <v>4401.0589323942995</v>
      </c>
      <c r="D59" s="44">
        <v>50.501584737670207</v>
      </c>
      <c r="E59" s="44">
        <v>48.343080574576803</v>
      </c>
      <c r="F59" s="44"/>
      <c r="G59" s="26">
        <f t="shared" si="1"/>
        <v>4352.715851819723</v>
      </c>
      <c r="H59" s="26">
        <f t="shared" si="2"/>
        <v>2.1585041630934043</v>
      </c>
      <c r="I59" s="49">
        <f t="shared" si="0"/>
        <v>4.9589824757134259E-4</v>
      </c>
    </row>
    <row r="60" spans="1:9">
      <c r="A60" t="s">
        <v>168</v>
      </c>
      <c r="B60" s="5" t="s">
        <v>169</v>
      </c>
      <c r="C60" s="44">
        <v>8.5016363647284727</v>
      </c>
      <c r="D60" s="44">
        <v>3.443796126421462</v>
      </c>
      <c r="E60" s="44">
        <v>2.7547576404163001</v>
      </c>
      <c r="F60" s="44"/>
      <c r="G60" s="26">
        <f t="shared" si="1"/>
        <v>5.7468787243121726</v>
      </c>
      <c r="H60" s="26">
        <f t="shared" si="2"/>
        <v>0.68903848600516193</v>
      </c>
      <c r="I60" s="49">
        <f t="shared" si="0"/>
        <v>0.11989786439901444</v>
      </c>
    </row>
  </sheetData>
  <mergeCells count="8">
    <mergeCell ref="C1:E1"/>
    <mergeCell ref="G1:H1"/>
    <mergeCell ref="I1:I3"/>
    <mergeCell ref="C2:C3"/>
    <mergeCell ref="D2:D3"/>
    <mergeCell ref="E2:E3"/>
    <mergeCell ref="G2:G3"/>
    <mergeCell ref="H2:H3"/>
  </mergeCells>
  <conditionalFormatting sqref="I1:I4 G1">
    <cfRule type="cellIs" dxfId="3" priority="4" operator="equal">
      <formula>0</formula>
    </cfRule>
  </conditionalFormatting>
  <conditionalFormatting sqref="H1:H1048576">
    <cfRule type="cellIs" dxfId="2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60"/>
  <sheetViews>
    <sheetView topLeftCell="K1" zoomScale="85" zoomScaleNormal="85" workbookViewId="0">
      <pane ySplit="3" topLeftCell="A4" activePane="bottomLeft" state="frozen"/>
      <selection pane="bottomLeft" activeCell="A7" sqref="A7:XFD7"/>
    </sheetView>
  </sheetViews>
  <sheetFormatPr defaultRowHeight="15"/>
  <cols>
    <col min="2" max="2" width="23.28515625" customWidth="1"/>
    <col min="3" max="7" width="11.7109375" customWidth="1"/>
    <col min="8" max="8" width="15.5703125" style="57" customWidth="1"/>
    <col min="9" max="13" width="11.7109375" customWidth="1"/>
    <col min="14" max="14" width="15" style="57" customWidth="1"/>
    <col min="15" max="19" width="11.7109375" customWidth="1"/>
    <col min="20" max="20" width="14.85546875" style="57" customWidth="1"/>
    <col min="21" max="25" width="14.5703125" customWidth="1"/>
    <col min="26" max="26" width="14.5703125" style="57" customWidth="1"/>
  </cols>
  <sheetData>
    <row r="1" spans="1:26" ht="15" customHeight="1">
      <c r="C1" s="89" t="s">
        <v>170</v>
      </c>
      <c r="D1" s="90"/>
      <c r="E1" s="90"/>
      <c r="F1" s="88" t="s">
        <v>184</v>
      </c>
      <c r="G1" s="88"/>
      <c r="H1" s="82" t="s">
        <v>183</v>
      </c>
      <c r="I1" s="93" t="s">
        <v>171</v>
      </c>
      <c r="J1" s="94"/>
      <c r="K1" s="94"/>
      <c r="L1" s="88" t="s">
        <v>184</v>
      </c>
      <c r="M1" s="88"/>
      <c r="N1" s="82" t="s">
        <v>183</v>
      </c>
      <c r="O1" s="97" t="s">
        <v>172</v>
      </c>
      <c r="P1" s="98"/>
      <c r="Q1" s="98"/>
      <c r="R1" s="88" t="s">
        <v>184</v>
      </c>
      <c r="S1" s="88"/>
      <c r="T1" s="82" t="s">
        <v>183</v>
      </c>
      <c r="U1" s="84" t="s">
        <v>173</v>
      </c>
      <c r="V1" s="85"/>
      <c r="W1" s="85"/>
      <c r="X1" s="88" t="s">
        <v>184</v>
      </c>
      <c r="Y1" s="88"/>
      <c r="Z1" s="82" t="s">
        <v>183</v>
      </c>
    </row>
    <row r="2" spans="1:26" ht="18.75" customHeight="1">
      <c r="C2" s="91"/>
      <c r="D2" s="92"/>
      <c r="E2" s="92"/>
      <c r="F2" s="77"/>
      <c r="G2" s="77"/>
      <c r="H2" s="83"/>
      <c r="I2" s="95"/>
      <c r="J2" s="96"/>
      <c r="K2" s="96"/>
      <c r="L2" s="77"/>
      <c r="M2" s="77"/>
      <c r="N2" s="83"/>
      <c r="O2" s="99"/>
      <c r="P2" s="100"/>
      <c r="Q2" s="100"/>
      <c r="R2" s="77"/>
      <c r="S2" s="77"/>
      <c r="T2" s="83"/>
      <c r="U2" s="86"/>
      <c r="V2" s="87"/>
      <c r="W2" s="87"/>
      <c r="X2" s="77"/>
      <c r="Y2" s="77"/>
      <c r="Z2" s="83"/>
    </row>
    <row r="3" spans="1:26" ht="15" customHeight="1">
      <c r="C3" s="27" t="s">
        <v>178</v>
      </c>
      <c r="D3" s="51" t="s">
        <v>176</v>
      </c>
      <c r="E3" s="52" t="s">
        <v>177</v>
      </c>
      <c r="F3" s="50" t="s">
        <v>178</v>
      </c>
      <c r="G3" s="51" t="s">
        <v>176</v>
      </c>
      <c r="H3" s="83"/>
      <c r="I3" s="27" t="s">
        <v>178</v>
      </c>
      <c r="J3" s="51" t="s">
        <v>176</v>
      </c>
      <c r="K3" s="52" t="s">
        <v>177</v>
      </c>
      <c r="L3" s="50" t="s">
        <v>178</v>
      </c>
      <c r="M3" s="51" t="s">
        <v>176</v>
      </c>
      <c r="N3" s="83"/>
      <c r="O3" s="27" t="s">
        <v>178</v>
      </c>
      <c r="P3" s="51" t="s">
        <v>176</v>
      </c>
      <c r="Q3" s="52" t="s">
        <v>177</v>
      </c>
      <c r="R3" s="50" t="s">
        <v>178</v>
      </c>
      <c r="S3" s="51" t="s">
        <v>176</v>
      </c>
      <c r="T3" s="83"/>
      <c r="U3" s="27" t="s">
        <v>178</v>
      </c>
      <c r="V3" s="51" t="s">
        <v>176</v>
      </c>
      <c r="W3" s="52" t="s">
        <v>177</v>
      </c>
      <c r="X3" s="50" t="s">
        <v>178</v>
      </c>
      <c r="Y3" s="51" t="s">
        <v>176</v>
      </c>
      <c r="Z3" s="83"/>
    </row>
    <row r="4" spans="1:26" s="55" customFormat="1" ht="15" customHeight="1">
      <c r="C4" s="70"/>
      <c r="D4" s="7"/>
      <c r="E4" s="7"/>
      <c r="F4" s="56"/>
      <c r="G4" s="56"/>
      <c r="H4" s="71"/>
      <c r="I4" s="58"/>
      <c r="J4" s="20"/>
      <c r="K4" s="20"/>
      <c r="L4" s="20"/>
      <c r="M4" s="20"/>
      <c r="N4" s="63"/>
      <c r="O4" s="58"/>
      <c r="P4" s="20"/>
      <c r="Q4" s="20"/>
      <c r="R4" s="20"/>
      <c r="S4" s="20"/>
      <c r="T4" s="63"/>
      <c r="U4" s="58"/>
      <c r="V4" s="20"/>
      <c r="W4" s="20"/>
      <c r="X4" s="20"/>
      <c r="Y4" s="20"/>
      <c r="Z4" s="63"/>
    </row>
    <row r="5" spans="1:26">
      <c r="A5" t="s">
        <v>58</v>
      </c>
      <c r="B5" s="5" t="s">
        <v>59</v>
      </c>
      <c r="C5" s="59">
        <v>259.86032757737399</v>
      </c>
      <c r="D5" s="60">
        <v>84.651834213143601</v>
      </c>
      <c r="E5" s="60">
        <v>6.7478272128952392</v>
      </c>
      <c r="F5" s="60">
        <f>C5-E5</f>
        <v>253.11250036447876</v>
      </c>
      <c r="G5" s="60">
        <f>D5-E5</f>
        <v>77.904007000248356</v>
      </c>
      <c r="H5" s="67">
        <f>G5/F5</f>
        <v>0.3077841153165789</v>
      </c>
      <c r="I5" s="59">
        <v>255.42665569666542</v>
      </c>
      <c r="J5" s="60">
        <v>65.122238606042927</v>
      </c>
      <c r="K5" s="60">
        <v>7.2188205801317302</v>
      </c>
      <c r="L5" s="60">
        <f>I5-K5</f>
        <v>248.20783511653369</v>
      </c>
      <c r="M5" s="60">
        <f>J5-K5</f>
        <v>57.903418025911193</v>
      </c>
      <c r="N5" s="67">
        <f>M5/L5</f>
        <v>0.23328602015615468</v>
      </c>
      <c r="O5" s="59">
        <v>344.62714999519557</v>
      </c>
      <c r="P5" s="60">
        <v>44.961319098290147</v>
      </c>
      <c r="Q5" s="60">
        <v>7.6288270725550476</v>
      </c>
      <c r="R5" s="60">
        <f>O5-Q5</f>
        <v>336.99832292264051</v>
      </c>
      <c r="S5" s="60">
        <f>P5-Q5</f>
        <v>37.3324920257351</v>
      </c>
      <c r="T5" s="64">
        <f>S5/R5</f>
        <v>0.11077945938118197</v>
      </c>
      <c r="U5" s="59">
        <v>234.0259475479275</v>
      </c>
      <c r="V5" s="60">
        <v>22.357839390581013</v>
      </c>
      <c r="W5" s="60">
        <v>3.5232120596518768</v>
      </c>
      <c r="X5" s="60">
        <f>U5-W5</f>
        <v>230.50273548827562</v>
      </c>
      <c r="Y5" s="60">
        <f>V5-W5</f>
        <v>18.834627330929138</v>
      </c>
      <c r="Z5" s="67">
        <f>Y5/X5</f>
        <v>8.1711079441342024E-2</v>
      </c>
    </row>
    <row r="6" spans="1:26">
      <c r="A6" t="s">
        <v>60</v>
      </c>
      <c r="B6" s="5" t="s">
        <v>61</v>
      </c>
      <c r="C6" s="59">
        <v>732.43817994153642</v>
      </c>
      <c r="D6" s="60">
        <v>7.7840767092545846</v>
      </c>
      <c r="E6" s="60">
        <v>7.7118025290231307</v>
      </c>
      <c r="F6" s="60">
        <f t="shared" ref="F6:F60" si="0">C6-E6</f>
        <v>724.72637741251333</v>
      </c>
      <c r="G6" s="60">
        <v>0</v>
      </c>
      <c r="H6" s="65">
        <f t="shared" ref="H6:H60" si="1">G6/F6</f>
        <v>0</v>
      </c>
      <c r="I6" s="59">
        <v>711.54568372642507</v>
      </c>
      <c r="J6" s="60">
        <v>6.5946570740296639</v>
      </c>
      <c r="K6" s="60">
        <v>6.3164680076152635</v>
      </c>
      <c r="L6" s="60">
        <f t="shared" ref="L6:L60" si="2">I6-K6</f>
        <v>705.22921571880977</v>
      </c>
      <c r="M6" s="60">
        <v>0</v>
      </c>
      <c r="N6" s="65">
        <f t="shared" ref="N6:N60" si="3">M6/L6</f>
        <v>0</v>
      </c>
      <c r="O6" s="59">
        <v>1026.5489574324974</v>
      </c>
      <c r="P6" s="60">
        <v>12.589169347521242</v>
      </c>
      <c r="Q6" s="60">
        <v>20.025671065457001</v>
      </c>
      <c r="R6" s="60">
        <f t="shared" ref="R6:R60" si="4">O6-Q6</f>
        <v>1006.5232863670404</v>
      </c>
      <c r="S6" s="60">
        <v>0</v>
      </c>
      <c r="T6" s="65">
        <f t="shared" ref="T6:T60" si="5">S6/R6</f>
        <v>0</v>
      </c>
      <c r="U6" s="59">
        <v>751.40169705971346</v>
      </c>
      <c r="V6" s="60">
        <v>10.692879708538745</v>
      </c>
      <c r="W6" s="60">
        <v>4.6976160795358357</v>
      </c>
      <c r="X6" s="60">
        <f t="shared" ref="X6:X59" si="6">U6-W6</f>
        <v>746.70408098017765</v>
      </c>
      <c r="Y6" s="60">
        <f t="shared" ref="Y6:Y59" si="7">V6-W6</f>
        <v>5.9952636290029098</v>
      </c>
      <c r="Z6" s="66">
        <f t="shared" ref="Z6:Z59" si="8">Y6/X6</f>
        <v>8.0289686124831328E-3</v>
      </c>
    </row>
    <row r="7" spans="1:26">
      <c r="A7" t="s">
        <v>62</v>
      </c>
      <c r="B7" s="5" t="s">
        <v>63</v>
      </c>
      <c r="C7" s="59">
        <v>3566.7554696682041</v>
      </c>
      <c r="D7" s="60">
        <v>763.81252709560613</v>
      </c>
      <c r="E7" s="60">
        <v>787.56783327648725</v>
      </c>
      <c r="F7" s="60">
        <f t="shared" si="0"/>
        <v>2779.1876363917168</v>
      </c>
      <c r="G7" s="60">
        <v>0</v>
      </c>
      <c r="H7" s="65">
        <f t="shared" si="1"/>
        <v>0</v>
      </c>
      <c r="I7" s="59">
        <v>3051.1679922084863</v>
      </c>
      <c r="J7" s="60">
        <v>294.28657192857378</v>
      </c>
      <c r="K7" s="60">
        <v>264.38930374732462</v>
      </c>
      <c r="L7" s="60">
        <f t="shared" si="2"/>
        <v>2786.7786884611619</v>
      </c>
      <c r="M7" s="60">
        <f t="shared" ref="M7:M60" si="9">J7-K7</f>
        <v>29.89726818124916</v>
      </c>
      <c r="N7" s="66">
        <f t="shared" si="3"/>
        <v>1.072825348673748E-2</v>
      </c>
      <c r="O7" s="59">
        <v>4371.3876437333847</v>
      </c>
      <c r="P7" s="60">
        <v>476.58998244187558</v>
      </c>
      <c r="Q7" s="60">
        <v>487.29132925945368</v>
      </c>
      <c r="R7" s="60">
        <f t="shared" si="4"/>
        <v>3884.0963144739312</v>
      </c>
      <c r="S7" s="60">
        <v>0</v>
      </c>
      <c r="T7" s="65">
        <f t="shared" si="5"/>
        <v>0</v>
      </c>
      <c r="U7" s="59">
        <v>2913.2557416728555</v>
      </c>
      <c r="V7" s="60">
        <v>410.21774881848637</v>
      </c>
      <c r="W7" s="60">
        <v>416.91342705880544</v>
      </c>
      <c r="X7" s="60">
        <f t="shared" si="6"/>
        <v>2496.3423146140499</v>
      </c>
      <c r="Y7" s="60">
        <v>0</v>
      </c>
      <c r="Z7" s="65">
        <f t="shared" si="8"/>
        <v>0</v>
      </c>
    </row>
    <row r="8" spans="1:26">
      <c r="A8" t="s">
        <v>64</v>
      </c>
      <c r="B8" s="5" t="s">
        <v>65</v>
      </c>
      <c r="C8" s="59">
        <v>2424.9797825693881</v>
      </c>
      <c r="D8" s="60">
        <v>595.48186825797575</v>
      </c>
      <c r="E8" s="60">
        <v>607.30444916057149</v>
      </c>
      <c r="F8" s="60">
        <f t="shared" si="0"/>
        <v>1817.6753334088166</v>
      </c>
      <c r="G8" s="60">
        <v>0</v>
      </c>
      <c r="H8" s="65">
        <f t="shared" si="1"/>
        <v>0</v>
      </c>
      <c r="I8" s="59">
        <v>2026.2417056945558</v>
      </c>
      <c r="J8" s="60">
        <v>309.94888247939423</v>
      </c>
      <c r="K8" s="60">
        <v>328.45633639599373</v>
      </c>
      <c r="L8" s="60">
        <f t="shared" si="2"/>
        <v>1697.785369298562</v>
      </c>
      <c r="M8" s="60">
        <v>0</v>
      </c>
      <c r="N8" s="65">
        <f t="shared" si="3"/>
        <v>0</v>
      </c>
      <c r="O8" s="59">
        <v>2871.8929166266298</v>
      </c>
      <c r="P8" s="60">
        <v>499.07064199102064</v>
      </c>
      <c r="Q8" s="60">
        <v>521.62105108595142</v>
      </c>
      <c r="R8" s="60">
        <f t="shared" si="4"/>
        <v>2350.2718655406784</v>
      </c>
      <c r="S8" s="60">
        <v>0</v>
      </c>
      <c r="T8" s="65">
        <f t="shared" si="5"/>
        <v>0</v>
      </c>
      <c r="U8" s="59">
        <v>1929.926984487169</v>
      </c>
      <c r="V8" s="60">
        <v>393.69238926892649</v>
      </c>
      <c r="W8" s="60">
        <v>439.22710343660066</v>
      </c>
      <c r="X8" s="60">
        <f t="shared" si="6"/>
        <v>1490.6998810505684</v>
      </c>
      <c r="Y8" s="60">
        <v>0</v>
      </c>
      <c r="Z8" s="65">
        <f t="shared" si="8"/>
        <v>0</v>
      </c>
    </row>
    <row r="9" spans="1:26">
      <c r="A9" t="s">
        <v>66</v>
      </c>
      <c r="B9" s="5" t="s">
        <v>67</v>
      </c>
      <c r="C9" s="59">
        <v>2200.7640131995304</v>
      </c>
      <c r="D9" s="60">
        <v>1075.1755954657895</v>
      </c>
      <c r="E9" s="60">
        <v>937.94798259243828</v>
      </c>
      <c r="F9" s="60">
        <f t="shared" si="0"/>
        <v>1262.8160306070922</v>
      </c>
      <c r="G9" s="60">
        <f t="shared" ref="G9:G60" si="10">D9-E9</f>
        <v>137.22761287335118</v>
      </c>
      <c r="H9" s="67">
        <f t="shared" si="1"/>
        <v>0.1086679370132637</v>
      </c>
      <c r="I9" s="59">
        <v>2111.0261838459701</v>
      </c>
      <c r="J9" s="60">
        <v>969.41458988236059</v>
      </c>
      <c r="K9" s="60">
        <v>967.32195773765181</v>
      </c>
      <c r="L9" s="60">
        <f t="shared" si="2"/>
        <v>1143.7042261083184</v>
      </c>
      <c r="M9" s="60">
        <f t="shared" si="9"/>
        <v>2.092632144708773</v>
      </c>
      <c r="N9" s="66">
        <f t="shared" si="3"/>
        <v>1.8296969591774361E-3</v>
      </c>
      <c r="O9" s="59">
        <v>2860.8941777969958</v>
      </c>
      <c r="P9" s="60">
        <v>1455.8475124026349</v>
      </c>
      <c r="Q9" s="60">
        <v>1441.8483167129041</v>
      </c>
      <c r="R9" s="60">
        <f t="shared" si="4"/>
        <v>1419.0458610840917</v>
      </c>
      <c r="S9" s="60">
        <f t="shared" ref="S9:S58" si="11">P9-Q9</f>
        <v>13.999195689730868</v>
      </c>
      <c r="T9" s="66">
        <f t="shared" si="5"/>
        <v>9.8652172376134956E-3</v>
      </c>
      <c r="U9" s="59">
        <v>1837.5759379211706</v>
      </c>
      <c r="V9" s="60">
        <v>886.53693583521226</v>
      </c>
      <c r="W9" s="60">
        <v>977.1041445434538</v>
      </c>
      <c r="X9" s="60">
        <f t="shared" si="6"/>
        <v>860.47179337771684</v>
      </c>
      <c r="Y9" s="60">
        <v>0</v>
      </c>
      <c r="Z9" s="65">
        <f t="shared" si="8"/>
        <v>0</v>
      </c>
    </row>
    <row r="10" spans="1:26">
      <c r="A10" t="s">
        <v>68</v>
      </c>
      <c r="B10" s="5" t="s">
        <v>69</v>
      </c>
      <c r="C10" s="59">
        <v>7148.458657294399</v>
      </c>
      <c r="D10" s="60">
        <v>2740.9680112462706</v>
      </c>
      <c r="E10" s="60">
        <v>2650.9321193517012</v>
      </c>
      <c r="F10" s="60">
        <f t="shared" si="0"/>
        <v>4497.5265379426983</v>
      </c>
      <c r="G10" s="60">
        <f t="shared" si="10"/>
        <v>90.035891894569431</v>
      </c>
      <c r="H10" s="67">
        <f t="shared" si="1"/>
        <v>2.0018979573548999E-2</v>
      </c>
      <c r="I10" s="59">
        <v>5663.3884962659804</v>
      </c>
      <c r="J10" s="60">
        <v>1123.5646989878039</v>
      </c>
      <c r="K10" s="60">
        <v>1258.7818386604704</v>
      </c>
      <c r="L10" s="60">
        <f t="shared" si="2"/>
        <v>4404.60665760551</v>
      </c>
      <c r="M10" s="60">
        <v>0</v>
      </c>
      <c r="N10" s="65">
        <f t="shared" si="3"/>
        <v>0</v>
      </c>
      <c r="O10" s="59">
        <v>8333.377786585952</v>
      </c>
      <c r="P10" s="60">
        <v>1887.4761757462204</v>
      </c>
      <c r="Q10" s="60">
        <v>2067.4121366624181</v>
      </c>
      <c r="R10" s="60">
        <f t="shared" si="4"/>
        <v>6265.9656499235334</v>
      </c>
      <c r="S10" s="60">
        <v>0</v>
      </c>
      <c r="T10" s="65">
        <f t="shared" si="5"/>
        <v>0</v>
      </c>
      <c r="U10" s="59">
        <v>5937.7525167092999</v>
      </c>
      <c r="V10" s="60">
        <v>1946.1041069540515</v>
      </c>
      <c r="W10" s="60">
        <v>2278.3437985748801</v>
      </c>
      <c r="X10" s="60">
        <f t="shared" si="6"/>
        <v>3659.4087181344198</v>
      </c>
      <c r="Y10" s="60">
        <v>0</v>
      </c>
      <c r="Z10" s="65">
        <f t="shared" si="8"/>
        <v>0</v>
      </c>
    </row>
    <row r="11" spans="1:26">
      <c r="A11" t="s">
        <v>70</v>
      </c>
      <c r="B11" s="5" t="s">
        <v>71</v>
      </c>
      <c r="C11" s="59">
        <v>691.04449944248574</v>
      </c>
      <c r="D11" s="60">
        <v>14.595143829852347</v>
      </c>
      <c r="E11" s="60">
        <v>5.7838518967673478</v>
      </c>
      <c r="F11" s="60">
        <f t="shared" si="0"/>
        <v>685.26064754571837</v>
      </c>
      <c r="G11" s="60">
        <f t="shared" si="10"/>
        <v>8.8112919330849984</v>
      </c>
      <c r="H11" s="66">
        <f t="shared" si="1"/>
        <v>1.2858307221701561E-2</v>
      </c>
      <c r="I11" s="59">
        <v>677.20260396889023</v>
      </c>
      <c r="J11" s="60">
        <v>13.189314148059328</v>
      </c>
      <c r="K11" s="60">
        <v>10.828230870197595</v>
      </c>
      <c r="L11" s="60">
        <f t="shared" si="2"/>
        <v>666.37437309869267</v>
      </c>
      <c r="M11" s="60">
        <f t="shared" si="9"/>
        <v>2.3610832778617326</v>
      </c>
      <c r="N11" s="66">
        <f t="shared" si="3"/>
        <v>3.5431783891726083E-3</v>
      </c>
      <c r="O11" s="59">
        <v>859.12371080362584</v>
      </c>
      <c r="P11" s="60">
        <v>20.682206785213467</v>
      </c>
      <c r="Q11" s="60">
        <v>16.211257529179477</v>
      </c>
      <c r="R11" s="60">
        <f t="shared" si="4"/>
        <v>842.91245327444631</v>
      </c>
      <c r="S11" s="60">
        <f t="shared" si="11"/>
        <v>4.4709492560339896</v>
      </c>
      <c r="T11" s="66">
        <f t="shared" si="5"/>
        <v>5.3041679935630047E-3</v>
      </c>
      <c r="U11" s="59">
        <v>725.16560428528214</v>
      </c>
      <c r="V11" s="60">
        <v>18.469519496566924</v>
      </c>
      <c r="W11" s="60">
        <v>8.2208281391877129</v>
      </c>
      <c r="X11" s="60">
        <f t="shared" si="6"/>
        <v>716.94477614609445</v>
      </c>
      <c r="Y11" s="60">
        <f t="shared" si="7"/>
        <v>10.248691357379212</v>
      </c>
      <c r="Z11" s="66">
        <f t="shared" si="8"/>
        <v>1.4294952272991802E-2</v>
      </c>
    </row>
    <row r="12" spans="1:26">
      <c r="A12" t="s">
        <v>72</v>
      </c>
      <c r="B12" s="5" t="s">
        <v>73</v>
      </c>
      <c r="C12" s="59">
        <v>2807.8713271856072</v>
      </c>
      <c r="D12" s="60">
        <v>34.055335602988805</v>
      </c>
      <c r="E12" s="60">
        <v>9.6397531612789127</v>
      </c>
      <c r="F12" s="60">
        <f t="shared" si="0"/>
        <v>2798.2315740243284</v>
      </c>
      <c r="G12" s="60">
        <f t="shared" si="10"/>
        <v>24.415582441709894</v>
      </c>
      <c r="H12" s="72">
        <f t="shared" si="1"/>
        <v>8.7253616421017546E-3</v>
      </c>
      <c r="I12" s="59">
        <v>2728.1283982391742</v>
      </c>
      <c r="J12" s="60">
        <v>29.675956833133487</v>
      </c>
      <c r="K12" s="60">
        <v>12.632936015230527</v>
      </c>
      <c r="L12" s="60">
        <f t="shared" si="2"/>
        <v>2715.4954622239438</v>
      </c>
      <c r="M12" s="60">
        <f t="shared" si="9"/>
        <v>17.04302081790296</v>
      </c>
      <c r="N12" s="66">
        <f t="shared" si="3"/>
        <v>6.2762103840692928E-3</v>
      </c>
      <c r="O12" s="59">
        <v>3745.6816125364339</v>
      </c>
      <c r="P12" s="60">
        <v>41.364413570426933</v>
      </c>
      <c r="Q12" s="60">
        <v>20.025671065457001</v>
      </c>
      <c r="R12" s="60">
        <f t="shared" si="4"/>
        <v>3725.6559414709768</v>
      </c>
      <c r="S12" s="60">
        <f t="shared" si="11"/>
        <v>21.338742504969932</v>
      </c>
      <c r="T12" s="66">
        <f t="shared" si="5"/>
        <v>5.7275129105305665E-3</v>
      </c>
      <c r="U12" s="59">
        <v>2593.1754098247934</v>
      </c>
      <c r="V12" s="60">
        <v>29.162399205105668</v>
      </c>
      <c r="W12" s="60">
        <v>15.267252258491466</v>
      </c>
      <c r="X12" s="60">
        <f t="shared" si="6"/>
        <v>2577.9081575663017</v>
      </c>
      <c r="Y12" s="60">
        <f t="shared" si="7"/>
        <v>13.895146946614203</v>
      </c>
      <c r="Z12" s="66">
        <f t="shared" si="8"/>
        <v>5.3900861075407919E-3</v>
      </c>
    </row>
    <row r="13" spans="1:26">
      <c r="A13" t="s">
        <v>74</v>
      </c>
      <c r="B13" s="5" t="s">
        <v>75</v>
      </c>
      <c r="C13" s="59">
        <v>3126.3727021366367</v>
      </c>
      <c r="D13" s="60">
        <v>901.97988868487494</v>
      </c>
      <c r="E13" s="60">
        <v>902.28089589570629</v>
      </c>
      <c r="F13" s="60">
        <f t="shared" si="0"/>
        <v>2224.0918062409305</v>
      </c>
      <c r="G13" s="60">
        <v>0</v>
      </c>
      <c r="H13" s="65">
        <f t="shared" si="1"/>
        <v>0</v>
      </c>
      <c r="I13" s="59">
        <v>3262.5925769658102</v>
      </c>
      <c r="J13" s="60">
        <v>1009.8068644607923</v>
      </c>
      <c r="K13" s="60">
        <v>958.29843201248718</v>
      </c>
      <c r="L13" s="60">
        <f t="shared" si="2"/>
        <v>2304.2941449533228</v>
      </c>
      <c r="M13" s="60">
        <f t="shared" si="9"/>
        <v>51.508432448305143</v>
      </c>
      <c r="N13" s="64">
        <f t="shared" si="3"/>
        <v>2.2353236699886911E-2</v>
      </c>
      <c r="O13" s="59">
        <v>4230.8482031325075</v>
      </c>
      <c r="P13" s="60">
        <v>963.07145508537496</v>
      </c>
      <c r="Q13" s="60">
        <v>991.7475194321562</v>
      </c>
      <c r="R13" s="60">
        <f t="shared" si="4"/>
        <v>3239.1006837003515</v>
      </c>
      <c r="S13" s="60">
        <v>0</v>
      </c>
      <c r="T13" s="65">
        <f t="shared" si="5"/>
        <v>0</v>
      </c>
      <c r="U13" s="59">
        <v>2640.4003768187695</v>
      </c>
      <c r="V13" s="60">
        <v>555.05766487051119</v>
      </c>
      <c r="W13" s="60">
        <v>601.29485818058697</v>
      </c>
      <c r="X13" s="60">
        <f t="shared" si="6"/>
        <v>2039.1055186381825</v>
      </c>
      <c r="Y13" s="60">
        <v>0</v>
      </c>
      <c r="Z13" s="65">
        <f t="shared" si="8"/>
        <v>0</v>
      </c>
    </row>
    <row r="14" spans="1:26">
      <c r="A14" t="s">
        <v>76</v>
      </c>
      <c r="B14" s="5" t="s">
        <v>77</v>
      </c>
      <c r="C14" s="59">
        <v>3051.6341123466841</v>
      </c>
      <c r="D14" s="60">
        <v>228.65725333435341</v>
      </c>
      <c r="E14" s="60">
        <v>194.72301385783405</v>
      </c>
      <c r="F14" s="60">
        <f t="shared" si="0"/>
        <v>2856.9110984888503</v>
      </c>
      <c r="G14" s="60">
        <f t="shared" si="10"/>
        <v>33.934239476519366</v>
      </c>
      <c r="H14" s="66">
        <f t="shared" si="1"/>
        <v>1.1877947302759517E-2</v>
      </c>
      <c r="I14" s="59">
        <v>2988.9211601479547</v>
      </c>
      <c r="J14" s="60">
        <v>161.56909831372676</v>
      </c>
      <c r="K14" s="60">
        <v>144.37641160263462</v>
      </c>
      <c r="L14" s="60">
        <f t="shared" si="2"/>
        <v>2844.5447485453201</v>
      </c>
      <c r="M14" s="60">
        <f t="shared" si="9"/>
        <v>17.192686711092136</v>
      </c>
      <c r="N14" s="66">
        <f t="shared" si="3"/>
        <v>6.0440907881250082E-3</v>
      </c>
      <c r="O14" s="59">
        <v>4075.6437774254509</v>
      </c>
      <c r="P14" s="60">
        <v>205.92284147016889</v>
      </c>
      <c r="Q14" s="60">
        <v>193.58148696608433</v>
      </c>
      <c r="R14" s="60">
        <f t="shared" si="4"/>
        <v>3882.0622904593665</v>
      </c>
      <c r="S14" s="60">
        <f t="shared" si="11"/>
        <v>12.341354504084563</v>
      </c>
      <c r="T14" s="66">
        <f t="shared" si="5"/>
        <v>3.1790717357665591E-3</v>
      </c>
      <c r="U14" s="59">
        <v>2664.5375821712464</v>
      </c>
      <c r="V14" s="60">
        <v>133.17495636998254</v>
      </c>
      <c r="W14" s="60">
        <v>122.13801806793172</v>
      </c>
      <c r="X14" s="60">
        <f t="shared" si="6"/>
        <v>2542.3995641033148</v>
      </c>
      <c r="Y14" s="60">
        <f t="shared" si="7"/>
        <v>11.036938302050814</v>
      </c>
      <c r="Z14" s="66">
        <f t="shared" si="8"/>
        <v>4.3411501708400654E-3</v>
      </c>
    </row>
    <row r="15" spans="1:26">
      <c r="A15" t="s">
        <v>78</v>
      </c>
      <c r="B15" s="5" t="s">
        <v>79</v>
      </c>
      <c r="C15" s="59">
        <v>2298.4990921556223</v>
      </c>
      <c r="D15" s="60">
        <v>2225.2729292581544</v>
      </c>
      <c r="E15" s="60">
        <v>2147.737004332942</v>
      </c>
      <c r="F15" s="60">
        <f t="shared" si="0"/>
        <v>150.76208782268031</v>
      </c>
      <c r="G15" s="60">
        <f t="shared" si="10"/>
        <v>77.535924925212385</v>
      </c>
      <c r="H15" s="67">
        <f t="shared" si="1"/>
        <v>0.51429325532030779</v>
      </c>
      <c r="I15" s="59">
        <v>2324.5972110881398</v>
      </c>
      <c r="J15" s="60">
        <v>2100.3982780784481</v>
      </c>
      <c r="K15" s="60">
        <v>2065.4850384901915</v>
      </c>
      <c r="L15" s="60">
        <f t="shared" si="2"/>
        <v>259.1121725979483</v>
      </c>
      <c r="M15" s="60">
        <f t="shared" si="9"/>
        <v>34.913239588256602</v>
      </c>
      <c r="N15" s="67">
        <f t="shared" si="3"/>
        <v>0.13474179633555761</v>
      </c>
      <c r="O15" s="59">
        <v>3152.9717978283848</v>
      </c>
      <c r="P15" s="60">
        <v>2873.0282903807406</v>
      </c>
      <c r="Q15" s="60">
        <v>3072.5101034715453</v>
      </c>
      <c r="R15" s="60">
        <f t="shared" si="4"/>
        <v>80.461694356839416</v>
      </c>
      <c r="S15" s="60">
        <v>0</v>
      </c>
      <c r="T15" s="65">
        <f t="shared" si="5"/>
        <v>0</v>
      </c>
      <c r="U15" s="59">
        <v>2226.9195546937317</v>
      </c>
      <c r="V15" s="60">
        <v>1971.3781862651431</v>
      </c>
      <c r="W15" s="60">
        <v>2056.3814388168121</v>
      </c>
      <c r="X15" s="60">
        <f t="shared" si="6"/>
        <v>170.53811587691962</v>
      </c>
      <c r="Y15" s="60">
        <v>0</v>
      </c>
      <c r="Z15" s="65">
        <f t="shared" si="8"/>
        <v>0</v>
      </c>
    </row>
    <row r="16" spans="1:26">
      <c r="A16" t="s">
        <v>80</v>
      </c>
      <c r="B16" s="5" t="s">
        <v>81</v>
      </c>
      <c r="C16" s="59">
        <v>2139.8233169092609</v>
      </c>
      <c r="D16" s="60">
        <v>1244.4792638920767</v>
      </c>
      <c r="E16" s="60">
        <v>1194.3654166824574</v>
      </c>
      <c r="F16" s="60">
        <f t="shared" si="0"/>
        <v>945.45790022680353</v>
      </c>
      <c r="G16" s="60">
        <f t="shared" si="10"/>
        <v>50.11384720961928</v>
      </c>
      <c r="H16" s="67">
        <f t="shared" si="1"/>
        <v>5.3004842624507761E-2</v>
      </c>
      <c r="I16" s="59">
        <v>2263.4236002700309</v>
      </c>
      <c r="J16" s="60">
        <v>1243.9171905888454</v>
      </c>
      <c r="K16" s="60">
        <v>1233.5159666300094</v>
      </c>
      <c r="L16" s="60">
        <f t="shared" si="2"/>
        <v>1029.9076336400215</v>
      </c>
      <c r="M16" s="60">
        <f t="shared" si="9"/>
        <v>10.401223958835999</v>
      </c>
      <c r="N16" s="66">
        <f t="shared" si="3"/>
        <v>1.0099181343160612E-2</v>
      </c>
      <c r="O16" s="59">
        <v>3089.4235290349443</v>
      </c>
      <c r="P16" s="60">
        <v>1817.3365179528878</v>
      </c>
      <c r="Q16" s="60">
        <v>1925.3252324360801</v>
      </c>
      <c r="R16" s="60">
        <f t="shared" si="4"/>
        <v>1164.0982965988642</v>
      </c>
      <c r="S16" s="60">
        <v>0</v>
      </c>
      <c r="T16" s="65">
        <f t="shared" si="5"/>
        <v>0</v>
      </c>
      <c r="U16" s="59">
        <v>2052.7118986715077</v>
      </c>
      <c r="V16" s="60">
        <v>1196.6304473828359</v>
      </c>
      <c r="W16" s="60">
        <v>1329.4253505086415</v>
      </c>
      <c r="X16" s="60">
        <f t="shared" si="6"/>
        <v>723.28654816286621</v>
      </c>
      <c r="Y16" s="60">
        <v>0</v>
      </c>
      <c r="Z16" s="65">
        <f t="shared" si="8"/>
        <v>0</v>
      </c>
    </row>
    <row r="17" spans="1:26">
      <c r="A17" t="s">
        <v>82</v>
      </c>
      <c r="B17" s="5" t="s">
        <v>83</v>
      </c>
      <c r="C17" s="59">
        <v>641.60204773528619</v>
      </c>
      <c r="D17" s="60">
        <v>564.34556142095744</v>
      </c>
      <c r="E17" s="60">
        <v>585.13301688963008</v>
      </c>
      <c r="F17" s="60">
        <f t="shared" si="0"/>
        <v>56.469030845656107</v>
      </c>
      <c r="G17" s="60">
        <v>0</v>
      </c>
      <c r="H17" s="65">
        <f t="shared" si="1"/>
        <v>0</v>
      </c>
      <c r="I17" s="59">
        <v>273.6714168178558</v>
      </c>
      <c r="J17" s="60">
        <v>272.02960430372366</v>
      </c>
      <c r="K17" s="60">
        <v>273.41282947248931</v>
      </c>
      <c r="L17" s="60">
        <f t="shared" si="2"/>
        <v>0.25858734536649308</v>
      </c>
      <c r="M17" s="60">
        <v>0</v>
      </c>
      <c r="N17" s="65">
        <f t="shared" si="3"/>
        <v>0</v>
      </c>
      <c r="O17" s="59">
        <v>402.06500832772815</v>
      </c>
      <c r="P17" s="60">
        <v>383.07043871743207</v>
      </c>
      <c r="Q17" s="60">
        <v>377.62694009147486</v>
      </c>
      <c r="R17" s="60">
        <f t="shared" si="4"/>
        <v>24.438068236253287</v>
      </c>
      <c r="S17" s="60">
        <f t="shared" si="11"/>
        <v>5.4434986259572042</v>
      </c>
      <c r="T17" s="66">
        <f t="shared" si="5"/>
        <v>0.22274668248457974</v>
      </c>
      <c r="U17" s="59">
        <v>333.72310009076659</v>
      </c>
      <c r="V17" s="60">
        <v>320.78639125616235</v>
      </c>
      <c r="W17" s="60">
        <v>328.83312556750849</v>
      </c>
      <c r="X17" s="60">
        <f t="shared" si="6"/>
        <v>4.889974523258104</v>
      </c>
      <c r="Y17" s="60">
        <v>0</v>
      </c>
      <c r="Z17" s="65">
        <f t="shared" si="8"/>
        <v>0</v>
      </c>
    </row>
    <row r="18" spans="1:26">
      <c r="A18" t="s">
        <v>84</v>
      </c>
      <c r="B18" s="5" t="s">
        <v>85</v>
      </c>
      <c r="C18" s="59">
        <v>1109.5806022662207</v>
      </c>
      <c r="D18" s="60">
        <v>196.54793690867825</v>
      </c>
      <c r="E18" s="60">
        <v>208.21866828362454</v>
      </c>
      <c r="F18" s="60">
        <f t="shared" si="0"/>
        <v>901.36193398259616</v>
      </c>
      <c r="G18" s="60">
        <v>0</v>
      </c>
      <c r="H18" s="65">
        <f t="shared" si="1"/>
        <v>0</v>
      </c>
      <c r="I18" s="59">
        <v>1051.7568175745046</v>
      </c>
      <c r="J18" s="60">
        <v>90.676534767907881</v>
      </c>
      <c r="K18" s="60">
        <v>97.454077831778363</v>
      </c>
      <c r="L18" s="60">
        <f t="shared" si="2"/>
        <v>954.3027397427262</v>
      </c>
      <c r="M18" s="60">
        <v>0</v>
      </c>
      <c r="N18" s="65">
        <f t="shared" si="3"/>
        <v>0</v>
      </c>
      <c r="O18" s="59">
        <v>1394.3956671791423</v>
      </c>
      <c r="P18" s="60">
        <v>142.07776835059687</v>
      </c>
      <c r="Q18" s="60">
        <v>153.53014483517032</v>
      </c>
      <c r="R18" s="60">
        <f t="shared" si="4"/>
        <v>1240.8655223439719</v>
      </c>
      <c r="S18" s="60">
        <v>0</v>
      </c>
      <c r="T18" s="65">
        <f t="shared" si="5"/>
        <v>0</v>
      </c>
      <c r="U18" s="59">
        <v>957.0926644112551</v>
      </c>
      <c r="V18" s="60">
        <v>90.403437535827564</v>
      </c>
      <c r="W18" s="60">
        <v>104.52195776967234</v>
      </c>
      <c r="X18" s="60">
        <f t="shared" si="6"/>
        <v>852.57070664158277</v>
      </c>
      <c r="Y18" s="60">
        <v>0</v>
      </c>
      <c r="Z18" s="65">
        <f t="shared" si="8"/>
        <v>0</v>
      </c>
    </row>
    <row r="19" spans="1:26">
      <c r="A19" t="s">
        <v>86</v>
      </c>
      <c r="B19" s="5" t="s">
        <v>87</v>
      </c>
      <c r="C19" s="59">
        <v>964.70272051954328</v>
      </c>
      <c r="D19" s="60">
        <v>207.25104238390333</v>
      </c>
      <c r="E19" s="60">
        <v>161.94785310948575</v>
      </c>
      <c r="F19" s="60">
        <f t="shared" si="0"/>
        <v>802.7548674100575</v>
      </c>
      <c r="G19" s="60">
        <f t="shared" si="10"/>
        <v>45.303189274417576</v>
      </c>
      <c r="H19" s="67">
        <f t="shared" si="1"/>
        <v>5.6434649123436736E-2</v>
      </c>
      <c r="I19" s="59">
        <v>966.97233942309049</v>
      </c>
      <c r="J19" s="60">
        <v>142.60945922589147</v>
      </c>
      <c r="K19" s="60">
        <v>135.35288587746993</v>
      </c>
      <c r="L19" s="60">
        <f t="shared" si="2"/>
        <v>831.61945354562056</v>
      </c>
      <c r="M19" s="60">
        <f t="shared" si="9"/>
        <v>7.25657334842154</v>
      </c>
      <c r="N19" s="66">
        <f t="shared" si="3"/>
        <v>8.7258340548468927E-3</v>
      </c>
      <c r="O19" s="59">
        <v>1290.518689343711</v>
      </c>
      <c r="P19" s="60">
        <v>215.8143316717927</v>
      </c>
      <c r="Q19" s="60">
        <v>239.35444940141463</v>
      </c>
      <c r="R19" s="60">
        <f t="shared" si="4"/>
        <v>1051.1642399422963</v>
      </c>
      <c r="S19" s="60">
        <v>0</v>
      </c>
      <c r="T19" s="65">
        <f t="shared" si="5"/>
        <v>0</v>
      </c>
      <c r="U19" s="59">
        <v>900.42270401848339</v>
      </c>
      <c r="V19" s="60">
        <v>121.50999668794029</v>
      </c>
      <c r="W19" s="60">
        <v>123.31242208781569</v>
      </c>
      <c r="X19" s="60">
        <f t="shared" si="6"/>
        <v>777.11028193066772</v>
      </c>
      <c r="Y19" s="60">
        <v>0</v>
      </c>
      <c r="Z19" s="65">
        <f t="shared" si="8"/>
        <v>0</v>
      </c>
    </row>
    <row r="20" spans="1:26">
      <c r="A20" t="s">
        <v>88</v>
      </c>
      <c r="B20" s="5" t="s">
        <v>89</v>
      </c>
      <c r="C20" s="59">
        <v>1810.9735218334692</v>
      </c>
      <c r="D20" s="60">
        <v>78.813776681202668</v>
      </c>
      <c r="E20" s="60">
        <v>63.622370864440825</v>
      </c>
      <c r="F20" s="60">
        <f t="shared" si="0"/>
        <v>1747.3511509690284</v>
      </c>
      <c r="G20" s="60">
        <f t="shared" si="10"/>
        <v>15.191405816761844</v>
      </c>
      <c r="H20" s="65">
        <f t="shared" si="1"/>
        <v>8.6939627494663271E-3</v>
      </c>
      <c r="I20" s="59">
        <v>1741.8380764524704</v>
      </c>
      <c r="J20" s="60">
        <v>36.270613907163153</v>
      </c>
      <c r="K20" s="60">
        <v>36.094102900658655</v>
      </c>
      <c r="L20" s="60">
        <f t="shared" si="2"/>
        <v>1705.7439735518117</v>
      </c>
      <c r="M20" s="60">
        <v>0</v>
      </c>
      <c r="N20" s="65">
        <f t="shared" si="3"/>
        <v>0</v>
      </c>
      <c r="O20" s="59">
        <v>2373.2834230165595</v>
      </c>
      <c r="P20" s="60">
        <v>80.930374376922259</v>
      </c>
      <c r="Q20" s="60">
        <v>71.520253805203566</v>
      </c>
      <c r="R20" s="60">
        <f t="shared" si="4"/>
        <v>2301.7631692113559</v>
      </c>
      <c r="S20" s="60">
        <f t="shared" si="11"/>
        <v>9.4101205717186929</v>
      </c>
      <c r="T20" s="66">
        <f t="shared" si="5"/>
        <v>4.0882227579229387E-3</v>
      </c>
      <c r="U20" s="59">
        <v>1673.8627190087193</v>
      </c>
      <c r="V20" s="60">
        <v>40.827358887147938</v>
      </c>
      <c r="W20" s="60">
        <v>54.022584914662112</v>
      </c>
      <c r="X20" s="60">
        <f t="shared" si="6"/>
        <v>1619.8401340940572</v>
      </c>
      <c r="Y20" s="60">
        <v>0</v>
      </c>
      <c r="Z20" s="65">
        <f t="shared" si="8"/>
        <v>0</v>
      </c>
    </row>
    <row r="21" spans="1:26">
      <c r="A21" t="s">
        <v>90</v>
      </c>
      <c r="B21" s="5" t="s">
        <v>91</v>
      </c>
      <c r="C21" s="59">
        <v>4373.9322393996936</v>
      </c>
      <c r="D21" s="60">
        <v>1995.6426663351442</v>
      </c>
      <c r="E21" s="60">
        <v>1863.3642860752138</v>
      </c>
      <c r="F21" s="60">
        <f t="shared" si="0"/>
        <v>2510.5679533244797</v>
      </c>
      <c r="G21" s="60">
        <f t="shared" si="10"/>
        <v>132.27838025993037</v>
      </c>
      <c r="H21" s="67">
        <f t="shared" si="1"/>
        <v>5.2688627720579362E-2</v>
      </c>
      <c r="I21" s="59">
        <v>4349.7656955402726</v>
      </c>
      <c r="J21" s="60">
        <v>1942.9508404359897</v>
      </c>
      <c r="K21" s="60">
        <v>1898.5498125746451</v>
      </c>
      <c r="L21" s="60">
        <f t="shared" si="2"/>
        <v>2451.2158829656273</v>
      </c>
      <c r="M21" s="60">
        <f t="shared" si="9"/>
        <v>44.401027861344573</v>
      </c>
      <c r="N21" s="67">
        <f t="shared" si="3"/>
        <v>1.8113878981408017E-2</v>
      </c>
      <c r="O21" s="59">
        <v>6051.7505204830086</v>
      </c>
      <c r="P21" s="60">
        <v>2748.0358232874937</v>
      </c>
      <c r="Q21" s="60">
        <v>2892.2790638824322</v>
      </c>
      <c r="R21" s="60">
        <f t="shared" si="4"/>
        <v>3159.4714566005764</v>
      </c>
      <c r="S21" s="60">
        <v>0</v>
      </c>
      <c r="T21" s="65">
        <f t="shared" si="5"/>
        <v>0</v>
      </c>
      <c r="U21" s="59">
        <v>3791.6401277608165</v>
      </c>
      <c r="V21" s="60">
        <v>1812.929150584069</v>
      </c>
      <c r="W21" s="60">
        <v>2031.718954399249</v>
      </c>
      <c r="X21" s="60">
        <f t="shared" si="6"/>
        <v>1759.9211733615675</v>
      </c>
      <c r="Y21" s="60">
        <v>0</v>
      </c>
      <c r="Z21" s="65">
        <f t="shared" si="8"/>
        <v>0</v>
      </c>
    </row>
    <row r="22" spans="1:26">
      <c r="A22" t="s">
        <v>92</v>
      </c>
      <c r="B22" s="5" t="s">
        <v>93</v>
      </c>
      <c r="C22" s="59">
        <v>75.888414248259664</v>
      </c>
      <c r="D22" s="60">
        <v>14.595143829852347</v>
      </c>
      <c r="E22" s="60">
        <v>8.6757778451510212</v>
      </c>
      <c r="F22" s="60">
        <f t="shared" si="0"/>
        <v>67.212636403108647</v>
      </c>
      <c r="G22" s="60">
        <f t="shared" si="10"/>
        <v>5.9193659847013258</v>
      </c>
      <c r="H22" s="66">
        <f t="shared" si="1"/>
        <v>8.806924265252522E-2</v>
      </c>
      <c r="I22" s="59">
        <v>69.75938075749265</v>
      </c>
      <c r="J22" s="60">
        <v>7.4189892082833717</v>
      </c>
      <c r="K22" s="60">
        <v>6.3164680076152635</v>
      </c>
      <c r="L22" s="60">
        <f t="shared" si="2"/>
        <v>63.442912749877387</v>
      </c>
      <c r="M22" s="60">
        <f t="shared" si="9"/>
        <v>1.1025212006681082</v>
      </c>
      <c r="N22" s="66">
        <f t="shared" si="3"/>
        <v>1.7378161765913547E-2</v>
      </c>
      <c r="O22" s="59">
        <v>81.879500176163475</v>
      </c>
      <c r="P22" s="60">
        <v>5.3953582917948175</v>
      </c>
      <c r="Q22" s="60">
        <v>7.6288270725550476</v>
      </c>
      <c r="R22" s="60">
        <f t="shared" si="4"/>
        <v>74.25067310360842</v>
      </c>
      <c r="S22" s="60">
        <v>0</v>
      </c>
      <c r="T22" s="65">
        <f t="shared" si="5"/>
        <v>0</v>
      </c>
      <c r="U22" s="59">
        <v>71.362172346453235</v>
      </c>
      <c r="V22" s="60">
        <v>5.8324798410211338</v>
      </c>
      <c r="W22" s="60">
        <v>4.6976160795358357</v>
      </c>
      <c r="X22" s="60">
        <f t="shared" si="6"/>
        <v>66.664556266917401</v>
      </c>
      <c r="Y22" s="60">
        <f t="shared" si="7"/>
        <v>1.1348637614852981</v>
      </c>
      <c r="Z22" s="66">
        <f t="shared" si="8"/>
        <v>1.7023495317983233E-2</v>
      </c>
    </row>
    <row r="23" spans="1:26">
      <c r="A23" t="s">
        <v>94</v>
      </c>
      <c r="B23" s="5" t="s">
        <v>95</v>
      </c>
      <c r="C23" s="59">
        <v>1740.8342298767443</v>
      </c>
      <c r="D23" s="60">
        <v>196.54793690867825</v>
      </c>
      <c r="E23" s="60">
        <v>185.08326069655513</v>
      </c>
      <c r="F23" s="60">
        <f t="shared" si="0"/>
        <v>1555.7509691801893</v>
      </c>
      <c r="G23" s="60">
        <f t="shared" si="10"/>
        <v>11.464676212123123</v>
      </c>
      <c r="H23" s="66">
        <f t="shared" si="1"/>
        <v>7.3692232492482343E-3</v>
      </c>
      <c r="I23" s="59">
        <v>1726.812979058549</v>
      </c>
      <c r="J23" s="60">
        <v>90.676534767907881</v>
      </c>
      <c r="K23" s="60">
        <v>84.821141816547836</v>
      </c>
      <c r="L23" s="60">
        <f t="shared" si="2"/>
        <v>1641.9918372420011</v>
      </c>
      <c r="M23" s="60">
        <f t="shared" si="9"/>
        <v>5.8553929513600451</v>
      </c>
      <c r="N23" s="66">
        <f t="shared" si="3"/>
        <v>3.5660304872131114E-3</v>
      </c>
      <c r="O23" s="59">
        <v>2446.6083485474519</v>
      </c>
      <c r="P23" s="60">
        <v>133.08550453093883</v>
      </c>
      <c r="Q23" s="60">
        <v>136.36528392192147</v>
      </c>
      <c r="R23" s="60">
        <f t="shared" si="4"/>
        <v>2310.2430646255302</v>
      </c>
      <c r="S23" s="60">
        <v>0</v>
      </c>
      <c r="T23" s="65">
        <f t="shared" si="5"/>
        <v>0</v>
      </c>
      <c r="U23" s="59">
        <v>1513.2978312291993</v>
      </c>
      <c r="V23" s="60">
        <v>110.81711697940153</v>
      </c>
      <c r="W23" s="60">
        <v>118.61480600827986</v>
      </c>
      <c r="X23" s="60">
        <f t="shared" si="6"/>
        <v>1394.6830252209195</v>
      </c>
      <c r="Y23" s="60">
        <v>0</v>
      </c>
      <c r="Z23" s="65">
        <f t="shared" si="8"/>
        <v>0</v>
      </c>
    </row>
    <row r="24" spans="1:26">
      <c r="A24" t="s">
        <v>96</v>
      </c>
      <c r="B24" s="5" t="s">
        <v>97</v>
      </c>
      <c r="C24" s="59">
        <v>1643.0991509206524</v>
      </c>
      <c r="D24" s="60">
        <v>24.325239716420576</v>
      </c>
      <c r="E24" s="60">
        <v>22.171432270941501</v>
      </c>
      <c r="F24" s="60">
        <f t="shared" si="0"/>
        <v>1620.9277186497109</v>
      </c>
      <c r="G24" s="60">
        <f t="shared" si="10"/>
        <v>2.1538074454790745</v>
      </c>
      <c r="H24" s="66">
        <f t="shared" si="1"/>
        <v>1.3287498391805349E-3</v>
      </c>
      <c r="I24" s="59">
        <v>1698.9092267555518</v>
      </c>
      <c r="J24" s="60">
        <v>8.2433213425370795</v>
      </c>
      <c r="K24" s="60">
        <v>21.656461740395191</v>
      </c>
      <c r="L24" s="60">
        <f t="shared" si="2"/>
        <v>1677.2527650151567</v>
      </c>
      <c r="M24" s="60">
        <v>0</v>
      </c>
      <c r="N24" s="65">
        <f t="shared" si="3"/>
        <v>0</v>
      </c>
      <c r="O24" s="59">
        <v>2336.620960251113</v>
      </c>
      <c r="P24" s="60">
        <v>30.573696986837302</v>
      </c>
      <c r="Q24" s="60">
        <v>28.608101522081427</v>
      </c>
      <c r="R24" s="60">
        <f t="shared" si="4"/>
        <v>2308.0128587290314</v>
      </c>
      <c r="S24" s="60">
        <f t="shared" si="11"/>
        <v>1.9655954647558751</v>
      </c>
      <c r="T24" s="66">
        <f t="shared" si="5"/>
        <v>8.516397373272359E-4</v>
      </c>
      <c r="U24" s="59">
        <v>1673.8627190087193</v>
      </c>
      <c r="V24" s="60">
        <v>26.246159284595102</v>
      </c>
      <c r="W24" s="60">
        <v>10.56963617895563</v>
      </c>
      <c r="X24" s="60">
        <f t="shared" si="6"/>
        <v>1663.2930828297638</v>
      </c>
      <c r="Y24" s="60">
        <f t="shared" si="7"/>
        <v>15.676523105639472</v>
      </c>
      <c r="Z24" s="66">
        <f t="shared" si="8"/>
        <v>9.424991462700592E-3</v>
      </c>
    </row>
    <row r="25" spans="1:26">
      <c r="A25" t="s">
        <v>98</v>
      </c>
      <c r="B25" s="5" t="s">
        <v>99</v>
      </c>
      <c r="C25" s="59">
        <v>3657.5916018744542</v>
      </c>
      <c r="D25" s="60">
        <v>68.11067120597761</v>
      </c>
      <c r="E25" s="60">
        <v>57.83851896767348</v>
      </c>
      <c r="F25" s="60">
        <f t="shared" si="0"/>
        <v>3599.7530829067809</v>
      </c>
      <c r="G25" s="60">
        <f t="shared" si="10"/>
        <v>10.27215223830413</v>
      </c>
      <c r="H25" s="66">
        <f t="shared" si="1"/>
        <v>2.8535713427348254E-3</v>
      </c>
      <c r="I25" s="59">
        <v>3511.5799052079378</v>
      </c>
      <c r="J25" s="60">
        <v>28.851624698879778</v>
      </c>
      <c r="K25" s="60">
        <v>30.679987465559854</v>
      </c>
      <c r="L25" s="60">
        <f t="shared" si="2"/>
        <v>3480.899917742378</v>
      </c>
      <c r="M25" s="60">
        <v>0</v>
      </c>
      <c r="N25" s="65">
        <f t="shared" si="3"/>
        <v>0</v>
      </c>
      <c r="O25" s="59">
        <v>5103.4148169501295</v>
      </c>
      <c r="P25" s="60">
        <v>58.449714827777193</v>
      </c>
      <c r="Q25" s="60">
        <v>61.03061658044038</v>
      </c>
      <c r="R25" s="60">
        <f t="shared" si="4"/>
        <v>5042.3842003696891</v>
      </c>
      <c r="S25" s="60">
        <v>0</v>
      </c>
      <c r="T25" s="65">
        <f t="shared" si="5"/>
        <v>0</v>
      </c>
      <c r="U25" s="59">
        <v>3131.5400335561244</v>
      </c>
      <c r="V25" s="60">
        <v>31.106559152112712</v>
      </c>
      <c r="W25" s="60">
        <v>37.580928636286686</v>
      </c>
      <c r="X25" s="60">
        <f t="shared" si="6"/>
        <v>3093.9591049198375</v>
      </c>
      <c r="Y25" s="60">
        <v>0</v>
      </c>
      <c r="Z25" s="65">
        <f t="shared" si="8"/>
        <v>0</v>
      </c>
    </row>
    <row r="26" spans="1:26">
      <c r="A26" t="s">
        <v>100</v>
      </c>
      <c r="B26" s="5" t="s">
        <v>101</v>
      </c>
      <c r="C26" s="59">
        <v>1037.141661392882</v>
      </c>
      <c r="D26" s="60">
        <v>47.67746984418433</v>
      </c>
      <c r="E26" s="60">
        <v>35.667086696731978</v>
      </c>
      <c r="F26" s="60">
        <f t="shared" si="0"/>
        <v>1001.4745746961501</v>
      </c>
      <c r="G26" s="60">
        <f t="shared" si="10"/>
        <v>12.010383147452352</v>
      </c>
      <c r="H26" s="66">
        <f t="shared" si="1"/>
        <v>1.1992699016943423E-2</v>
      </c>
      <c r="I26" s="59">
        <v>1029.2191714836224</v>
      </c>
      <c r="J26" s="60">
        <v>16.486642685074159</v>
      </c>
      <c r="K26" s="60">
        <v>24.363519457944591</v>
      </c>
      <c r="L26" s="60">
        <f t="shared" si="2"/>
        <v>1004.8556520256778</v>
      </c>
      <c r="M26" s="60">
        <v>0</v>
      </c>
      <c r="N26" s="65">
        <f t="shared" si="3"/>
        <v>0</v>
      </c>
      <c r="O26" s="59">
        <v>1552.0442570705616</v>
      </c>
      <c r="P26" s="60">
        <v>28.775244222905695</v>
      </c>
      <c r="Q26" s="60">
        <v>42.91215228312214</v>
      </c>
      <c r="R26" s="60">
        <f t="shared" si="4"/>
        <v>1509.1321047874394</v>
      </c>
      <c r="S26" s="60">
        <v>0</v>
      </c>
      <c r="T26" s="65">
        <f t="shared" si="5"/>
        <v>0</v>
      </c>
      <c r="U26" s="59">
        <v>965.48821409907316</v>
      </c>
      <c r="V26" s="60">
        <v>32.078639125616235</v>
      </c>
      <c r="W26" s="60">
        <v>31.70890853686689</v>
      </c>
      <c r="X26" s="60">
        <f t="shared" si="6"/>
        <v>933.77930556220622</v>
      </c>
      <c r="Y26" s="60">
        <v>0</v>
      </c>
      <c r="Z26" s="65">
        <f t="shared" si="8"/>
        <v>0</v>
      </c>
    </row>
    <row r="27" spans="1:26">
      <c r="A27" t="s">
        <v>102</v>
      </c>
      <c r="B27" s="5" t="s">
        <v>103</v>
      </c>
      <c r="C27" s="59">
        <v>1441.8798707169335</v>
      </c>
      <c r="D27" s="60">
        <v>84.651834213143601</v>
      </c>
      <c r="E27" s="60">
        <v>64.586346180568725</v>
      </c>
      <c r="F27" s="60">
        <f t="shared" si="0"/>
        <v>1377.2935245363649</v>
      </c>
      <c r="G27" s="60">
        <f t="shared" si="10"/>
        <v>20.065488032574876</v>
      </c>
      <c r="H27" s="66">
        <f t="shared" si="1"/>
        <v>1.4568781218462111E-2</v>
      </c>
      <c r="I27" s="59">
        <v>1371.5767478165478</v>
      </c>
      <c r="J27" s="60">
        <v>42.865270981192815</v>
      </c>
      <c r="K27" s="60">
        <v>36.094102900658655</v>
      </c>
      <c r="L27" s="60">
        <f t="shared" si="2"/>
        <v>1335.4826449158891</v>
      </c>
      <c r="M27" s="60">
        <f t="shared" si="9"/>
        <v>6.7711680805341601</v>
      </c>
      <c r="N27" s="66">
        <f t="shared" si="3"/>
        <v>5.0702029759140893E-3</v>
      </c>
      <c r="O27" s="59">
        <v>1841.6777129175875</v>
      </c>
      <c r="P27" s="60">
        <v>73.736563321195845</v>
      </c>
      <c r="Q27" s="60">
        <v>61.03061658044038</v>
      </c>
      <c r="R27" s="60">
        <f t="shared" si="4"/>
        <v>1780.6470963371471</v>
      </c>
      <c r="S27" s="60">
        <f t="shared" si="11"/>
        <v>12.705946740755465</v>
      </c>
      <c r="T27" s="66">
        <f t="shared" si="5"/>
        <v>7.1355782776340347E-3</v>
      </c>
      <c r="U27" s="59">
        <v>1323.3485195423166</v>
      </c>
      <c r="V27" s="60">
        <v>55.408558489700766</v>
      </c>
      <c r="W27" s="60">
        <v>54.022584914662112</v>
      </c>
      <c r="X27" s="60">
        <f t="shared" si="6"/>
        <v>1269.3259346276545</v>
      </c>
      <c r="Y27" s="60">
        <f t="shared" si="7"/>
        <v>1.3859735750386548</v>
      </c>
      <c r="Z27" s="66">
        <f t="shared" si="8"/>
        <v>1.0918973111860492E-3</v>
      </c>
    </row>
    <row r="28" spans="1:26">
      <c r="A28" t="s">
        <v>104</v>
      </c>
      <c r="B28" s="5" t="s">
        <v>105</v>
      </c>
      <c r="C28" s="59">
        <v>4743.0258905162291</v>
      </c>
      <c r="D28" s="60">
        <v>37.947373957616101</v>
      </c>
      <c r="E28" s="60">
        <v>28.91925948383674</v>
      </c>
      <c r="F28" s="60">
        <f t="shared" si="0"/>
        <v>4714.1066310323922</v>
      </c>
      <c r="G28" s="60">
        <f t="shared" si="10"/>
        <v>9.028114473779361</v>
      </c>
      <c r="H28" s="66">
        <f t="shared" si="1"/>
        <v>1.9151273359724998E-3</v>
      </c>
      <c r="I28" s="59">
        <v>4447.4288286007622</v>
      </c>
      <c r="J28" s="60">
        <v>28.851624698879778</v>
      </c>
      <c r="K28" s="60">
        <v>34.289397755625721</v>
      </c>
      <c r="L28" s="60">
        <f t="shared" si="2"/>
        <v>4413.1394308451363</v>
      </c>
      <c r="M28" s="60">
        <v>0</v>
      </c>
      <c r="N28" s="65">
        <f t="shared" si="3"/>
        <v>0</v>
      </c>
      <c r="O28" s="59">
        <v>5927.0981470804909</v>
      </c>
      <c r="P28" s="60">
        <v>43.16286633435854</v>
      </c>
      <c r="Q28" s="60">
        <v>51.494582739746569</v>
      </c>
      <c r="R28" s="60">
        <f t="shared" si="4"/>
        <v>5875.603564340744</v>
      </c>
      <c r="S28" s="60">
        <v>0</v>
      </c>
      <c r="T28" s="65">
        <f t="shared" si="5"/>
        <v>0</v>
      </c>
      <c r="U28" s="59">
        <v>3962.6994526501089</v>
      </c>
      <c r="V28" s="60">
        <v>27.218239258098624</v>
      </c>
      <c r="W28" s="60">
        <v>23.488080397679177</v>
      </c>
      <c r="X28" s="60">
        <f t="shared" si="6"/>
        <v>3939.2113722524296</v>
      </c>
      <c r="Y28" s="60">
        <f t="shared" si="7"/>
        <v>3.7301588604194471</v>
      </c>
      <c r="Z28" s="66">
        <f t="shared" si="8"/>
        <v>9.4693036446189818E-4</v>
      </c>
    </row>
    <row r="29" spans="1:26">
      <c r="A29" t="s">
        <v>106</v>
      </c>
      <c r="B29" s="5" t="s">
        <v>107</v>
      </c>
      <c r="C29" s="59">
        <v>335.74874182563366</v>
      </c>
      <c r="D29" s="60">
        <v>58.380575319409388</v>
      </c>
      <c r="E29" s="60">
        <v>46.270815174138782</v>
      </c>
      <c r="F29" s="60">
        <f t="shared" si="0"/>
        <v>289.4779266514949</v>
      </c>
      <c r="G29" s="60">
        <f t="shared" si="10"/>
        <v>12.109760145270606</v>
      </c>
      <c r="H29" s="66">
        <f t="shared" si="1"/>
        <v>4.1833103771845292E-2</v>
      </c>
      <c r="I29" s="59">
        <v>438.94748815099223</v>
      </c>
      <c r="J29" s="60">
        <v>32.148953235894609</v>
      </c>
      <c r="K29" s="60">
        <v>30.679987465559854</v>
      </c>
      <c r="L29" s="60">
        <f t="shared" si="2"/>
        <v>408.26750068543237</v>
      </c>
      <c r="M29" s="60">
        <f t="shared" si="9"/>
        <v>1.4689657703347549</v>
      </c>
      <c r="N29" s="66">
        <f t="shared" si="3"/>
        <v>3.5980472799537972E-3</v>
      </c>
      <c r="O29" s="59">
        <v>468.05744130553154</v>
      </c>
      <c r="P29" s="60">
        <v>54.852809299913979</v>
      </c>
      <c r="Q29" s="60">
        <v>43.865755667191522</v>
      </c>
      <c r="R29" s="60">
        <f t="shared" si="4"/>
        <v>424.19168563834</v>
      </c>
      <c r="S29" s="60">
        <f t="shared" si="11"/>
        <v>10.987053632722457</v>
      </c>
      <c r="T29" s="66">
        <f t="shared" si="5"/>
        <v>2.5901152721059854E-2</v>
      </c>
      <c r="U29" s="59">
        <v>495.33743158126362</v>
      </c>
      <c r="V29" s="60">
        <v>20.413679443573969</v>
      </c>
      <c r="W29" s="60">
        <v>34.05771657663481</v>
      </c>
      <c r="X29" s="60">
        <f t="shared" si="6"/>
        <v>461.27971500462883</v>
      </c>
      <c r="Y29" s="60">
        <v>0</v>
      </c>
      <c r="Z29" s="65">
        <f t="shared" si="8"/>
        <v>0</v>
      </c>
    </row>
    <row r="30" spans="1:26">
      <c r="A30" t="s">
        <v>108</v>
      </c>
      <c r="B30" s="5" t="s">
        <v>109</v>
      </c>
      <c r="C30" s="59">
        <v>2703.2373014796735</v>
      </c>
      <c r="D30" s="60">
        <v>25.298249305077398</v>
      </c>
      <c r="E30" s="60">
        <v>16.387580374174153</v>
      </c>
      <c r="F30" s="60">
        <f t="shared" si="0"/>
        <v>2686.8497211054992</v>
      </c>
      <c r="G30" s="60">
        <f t="shared" si="10"/>
        <v>8.9106689309032454</v>
      </c>
      <c r="H30" s="66">
        <f t="shared" si="1"/>
        <v>3.3164001919828131E-3</v>
      </c>
      <c r="I30" s="59">
        <v>2746.3731593603648</v>
      </c>
      <c r="J30" s="60">
        <v>18.135306953581576</v>
      </c>
      <c r="K30" s="60">
        <v>19.851756595362257</v>
      </c>
      <c r="L30" s="60">
        <f t="shared" si="2"/>
        <v>2726.5214027650027</v>
      </c>
      <c r="M30" s="60">
        <v>0</v>
      </c>
      <c r="N30" s="65">
        <f t="shared" si="3"/>
        <v>0</v>
      </c>
      <c r="O30" s="59">
        <v>4007.2071802632845</v>
      </c>
      <c r="P30" s="60">
        <v>23.379885931110877</v>
      </c>
      <c r="Q30" s="60">
        <v>30.51530829022019</v>
      </c>
      <c r="R30" s="60">
        <f t="shared" si="4"/>
        <v>3976.6918719730643</v>
      </c>
      <c r="S30" s="60">
        <v>0</v>
      </c>
      <c r="T30" s="65">
        <f t="shared" si="5"/>
        <v>0</v>
      </c>
      <c r="U30" s="59">
        <v>2580.582085293066</v>
      </c>
      <c r="V30" s="60">
        <v>19.441599470070447</v>
      </c>
      <c r="W30" s="60">
        <v>16.441656278375426</v>
      </c>
      <c r="X30" s="60">
        <f t="shared" si="6"/>
        <v>2564.1404290146907</v>
      </c>
      <c r="Y30" s="60">
        <f t="shared" si="7"/>
        <v>2.9999431916950208</v>
      </c>
      <c r="Z30" s="66">
        <f t="shared" si="8"/>
        <v>1.1699605675839658E-3</v>
      </c>
    </row>
    <row r="31" spans="1:26">
      <c r="A31" t="s">
        <v>110</v>
      </c>
      <c r="B31" s="5" t="s">
        <v>111</v>
      </c>
      <c r="C31" s="59">
        <v>3795.5705368712902</v>
      </c>
      <c r="D31" s="60">
        <v>154.70852459643487</v>
      </c>
      <c r="E31" s="60">
        <v>137.84847020628845</v>
      </c>
      <c r="F31" s="60">
        <f t="shared" si="0"/>
        <v>3657.7220666650019</v>
      </c>
      <c r="G31" s="60">
        <f t="shared" si="10"/>
        <v>16.860054390146416</v>
      </c>
      <c r="H31" s="66">
        <f t="shared" si="1"/>
        <v>4.6094410900713659E-3</v>
      </c>
      <c r="I31" s="59">
        <v>3567.3874098139322</v>
      </c>
      <c r="J31" s="60">
        <v>75.014224217087431</v>
      </c>
      <c r="K31" s="60">
        <v>104.67289841191008</v>
      </c>
      <c r="L31" s="60">
        <f t="shared" si="2"/>
        <v>3462.7145114020223</v>
      </c>
      <c r="M31" s="60">
        <v>0</v>
      </c>
      <c r="N31" s="65">
        <f t="shared" si="3"/>
        <v>0</v>
      </c>
      <c r="O31" s="59">
        <v>5254.9529963806417</v>
      </c>
      <c r="P31" s="60">
        <v>114.20175050965697</v>
      </c>
      <c r="Q31" s="60">
        <v>123.01483654495014</v>
      </c>
      <c r="R31" s="60">
        <f t="shared" si="4"/>
        <v>5131.9381598356913</v>
      </c>
      <c r="S31" s="60">
        <v>0</v>
      </c>
      <c r="T31" s="65">
        <f t="shared" si="5"/>
        <v>0</v>
      </c>
      <c r="U31" s="59">
        <v>3446.3731468493002</v>
      </c>
      <c r="V31" s="60">
        <v>67.073518171743032</v>
      </c>
      <c r="W31" s="60">
        <v>83.382685411761088</v>
      </c>
      <c r="X31" s="60">
        <f t="shared" si="6"/>
        <v>3362.9904614375391</v>
      </c>
      <c r="Y31" s="60">
        <v>0</v>
      </c>
      <c r="Z31" s="65">
        <f t="shared" si="8"/>
        <v>0</v>
      </c>
    </row>
    <row r="32" spans="1:26">
      <c r="A32" t="s">
        <v>112</v>
      </c>
      <c r="B32" s="5" t="s">
        <v>113</v>
      </c>
      <c r="C32" s="59">
        <v>35.6445582075159</v>
      </c>
      <c r="D32" s="60">
        <v>15.568153418509169</v>
      </c>
      <c r="E32" s="60">
        <v>11.567703793534696</v>
      </c>
      <c r="F32" s="60">
        <f t="shared" si="0"/>
        <v>24.076854413981202</v>
      </c>
      <c r="G32" s="60">
        <f t="shared" si="10"/>
        <v>4.0004496249744737</v>
      </c>
      <c r="H32" s="66">
        <f t="shared" si="1"/>
        <v>0.16615333366186949</v>
      </c>
      <c r="I32" s="59">
        <v>55.807504605994126</v>
      </c>
      <c r="J32" s="60">
        <v>19.783971222088994</v>
      </c>
      <c r="K32" s="60">
        <v>17.144698877812861</v>
      </c>
      <c r="L32" s="60">
        <f t="shared" si="2"/>
        <v>38.662805728181269</v>
      </c>
      <c r="M32" s="60">
        <f t="shared" si="9"/>
        <v>2.639272344276133</v>
      </c>
      <c r="N32" s="66">
        <f t="shared" si="3"/>
        <v>6.8263859659630721E-2</v>
      </c>
      <c r="O32" s="59">
        <v>51.327447871624869</v>
      </c>
      <c r="P32" s="60">
        <v>12.589169347521242</v>
      </c>
      <c r="Q32" s="60">
        <v>25.747291369873285</v>
      </c>
      <c r="R32" s="60">
        <f t="shared" si="4"/>
        <v>25.580156501751585</v>
      </c>
      <c r="S32" s="60">
        <v>0</v>
      </c>
      <c r="T32" s="65">
        <f t="shared" si="5"/>
        <v>0</v>
      </c>
      <c r="U32" s="59">
        <v>38.829417306158376</v>
      </c>
      <c r="V32" s="60">
        <v>13.609119629049312</v>
      </c>
      <c r="W32" s="60">
        <v>9.3952321590716714</v>
      </c>
      <c r="X32" s="60">
        <f t="shared" si="6"/>
        <v>29.434185147086705</v>
      </c>
      <c r="Y32" s="60">
        <f t="shared" si="7"/>
        <v>4.2138874699776405</v>
      </c>
      <c r="Z32" s="66">
        <f t="shared" si="8"/>
        <v>0.14316304150837744</v>
      </c>
    </row>
    <row r="33" spans="1:26">
      <c r="A33" t="s">
        <v>114</v>
      </c>
      <c r="B33" s="5" t="s">
        <v>115</v>
      </c>
      <c r="C33" s="59">
        <v>850.87009914715372</v>
      </c>
      <c r="D33" s="60">
        <v>61.299604085379855</v>
      </c>
      <c r="E33" s="60">
        <v>58.802494283801373</v>
      </c>
      <c r="F33" s="60">
        <f t="shared" si="0"/>
        <v>792.06760486335236</v>
      </c>
      <c r="G33" s="60">
        <f t="shared" si="10"/>
        <v>2.4971098015784818</v>
      </c>
      <c r="H33" s="66">
        <f t="shared" si="1"/>
        <v>3.1526473071819211E-3</v>
      </c>
      <c r="I33" s="59">
        <v>811.3552592717607</v>
      </c>
      <c r="J33" s="60">
        <v>41.216606712685397</v>
      </c>
      <c r="K33" s="60">
        <v>31.582340038076321</v>
      </c>
      <c r="L33" s="60">
        <f t="shared" si="2"/>
        <v>779.77291923368443</v>
      </c>
      <c r="M33" s="60">
        <f t="shared" si="9"/>
        <v>9.6342666746090764</v>
      </c>
      <c r="N33" s="66">
        <f t="shared" si="3"/>
        <v>1.2355220907231653E-2</v>
      </c>
      <c r="O33" s="59">
        <v>1129.2038531757471</v>
      </c>
      <c r="P33" s="60">
        <v>53.054356535982372</v>
      </c>
      <c r="Q33" s="60">
        <v>66.752236884856671</v>
      </c>
      <c r="R33" s="60">
        <f t="shared" si="4"/>
        <v>1062.4516162908903</v>
      </c>
      <c r="S33" s="60">
        <v>0</v>
      </c>
      <c r="T33" s="65">
        <f t="shared" si="5"/>
        <v>0</v>
      </c>
      <c r="U33" s="59">
        <v>709.42394862062326</v>
      </c>
      <c r="V33" s="60">
        <v>37.911118966637368</v>
      </c>
      <c r="W33" s="60">
        <v>27.011292457331056</v>
      </c>
      <c r="X33" s="60">
        <f t="shared" si="6"/>
        <v>682.41265616329224</v>
      </c>
      <c r="Y33" s="60">
        <f t="shared" si="7"/>
        <v>10.899826509306312</v>
      </c>
      <c r="Z33" s="66">
        <f t="shared" si="8"/>
        <v>1.59724858718009E-2</v>
      </c>
    </row>
    <row r="34" spans="1:26">
      <c r="A34" t="s">
        <v>116</v>
      </c>
      <c r="B34" s="5" t="s">
        <v>117</v>
      </c>
      <c r="C34" s="59">
        <v>10170.197333725102</v>
      </c>
      <c r="D34" s="60">
        <v>336.66131767526076</v>
      </c>
      <c r="E34" s="60">
        <v>142.66834678692791</v>
      </c>
      <c r="F34" s="60">
        <f t="shared" si="0"/>
        <v>10027.528986938174</v>
      </c>
      <c r="G34" s="60">
        <f t="shared" si="10"/>
        <v>193.99297088833285</v>
      </c>
      <c r="H34" s="67">
        <f t="shared" si="1"/>
        <v>1.934603940223234E-2</v>
      </c>
      <c r="I34" s="59">
        <v>10633.476069926726</v>
      </c>
      <c r="J34" s="60">
        <v>334.67884650700546</v>
      </c>
      <c r="K34" s="60">
        <v>134.45053330495347</v>
      </c>
      <c r="L34" s="60">
        <f t="shared" si="2"/>
        <v>10499.025536621773</v>
      </c>
      <c r="M34" s="60">
        <f t="shared" si="9"/>
        <v>200.22831320205199</v>
      </c>
      <c r="N34" s="67">
        <f t="shared" si="3"/>
        <v>1.9071133078363632E-2</v>
      </c>
      <c r="O34" s="59">
        <v>14528.111911854201</v>
      </c>
      <c r="P34" s="60">
        <v>321.92304474375749</v>
      </c>
      <c r="Q34" s="60">
        <v>229.81841556072081</v>
      </c>
      <c r="R34" s="60">
        <f t="shared" si="4"/>
        <v>14298.29349629348</v>
      </c>
      <c r="S34" s="60">
        <f t="shared" si="11"/>
        <v>92.104629183036678</v>
      </c>
      <c r="T34" s="67">
        <f t="shared" si="5"/>
        <v>6.4416518801291072E-3</v>
      </c>
      <c r="U34" s="59">
        <v>9253.9946433974201</v>
      </c>
      <c r="V34" s="60">
        <v>233.29919364084535</v>
      </c>
      <c r="W34" s="60">
        <v>174.98619896270989</v>
      </c>
      <c r="X34" s="60">
        <f t="shared" si="6"/>
        <v>9079.0084444347103</v>
      </c>
      <c r="Y34" s="60">
        <f t="shared" si="7"/>
        <v>58.312994678135453</v>
      </c>
      <c r="Z34" s="67">
        <f t="shared" si="8"/>
        <v>6.4228373654482505E-3</v>
      </c>
    </row>
    <row r="35" spans="1:26">
      <c r="A35" t="s">
        <v>118</v>
      </c>
      <c r="B35" s="5" t="s">
        <v>119</v>
      </c>
      <c r="C35" s="59">
        <v>3287.3481262996115</v>
      </c>
      <c r="D35" s="60">
        <v>1598.6547541631603</v>
      </c>
      <c r="E35" s="60">
        <v>1608.8748026174505</v>
      </c>
      <c r="F35" s="60">
        <f t="shared" si="0"/>
        <v>1678.473323682161</v>
      </c>
      <c r="G35" s="60">
        <v>0</v>
      </c>
      <c r="H35" s="65">
        <f t="shared" si="1"/>
        <v>0</v>
      </c>
      <c r="I35" s="59">
        <v>2489.8732824212761</v>
      </c>
      <c r="J35" s="60">
        <v>778.16953473550029</v>
      </c>
      <c r="K35" s="60">
        <v>758.87851348634808</v>
      </c>
      <c r="L35" s="60">
        <f t="shared" si="2"/>
        <v>1730.9947689349281</v>
      </c>
      <c r="M35" s="60">
        <f t="shared" si="9"/>
        <v>19.291021249152209</v>
      </c>
      <c r="N35" s="66">
        <f t="shared" si="3"/>
        <v>1.1144471141886738E-2</v>
      </c>
      <c r="O35" s="59">
        <v>3819.0065380673268</v>
      </c>
      <c r="P35" s="60">
        <v>1503.5065106468226</v>
      </c>
      <c r="Q35" s="60">
        <v>1412.2866118067532</v>
      </c>
      <c r="R35" s="60">
        <f t="shared" si="4"/>
        <v>2406.7199262605736</v>
      </c>
      <c r="S35" s="60">
        <f t="shared" si="11"/>
        <v>91.219898840069391</v>
      </c>
      <c r="T35" s="66">
        <f t="shared" si="5"/>
        <v>3.790216628230679E-2</v>
      </c>
      <c r="U35" s="59">
        <v>2611.0159529114067</v>
      </c>
      <c r="V35" s="60">
        <v>951.66629405994831</v>
      </c>
      <c r="W35" s="60">
        <v>1148.5671314465119</v>
      </c>
      <c r="X35" s="60">
        <f t="shared" si="6"/>
        <v>1462.4488214648948</v>
      </c>
      <c r="Y35" s="60">
        <v>0</v>
      </c>
      <c r="Z35" s="65">
        <f t="shared" si="8"/>
        <v>0</v>
      </c>
    </row>
    <row r="36" spans="1:26">
      <c r="A36" t="s">
        <v>120</v>
      </c>
      <c r="B36" s="5" t="s">
        <v>121</v>
      </c>
      <c r="C36" s="59">
        <v>3832.3649195371127</v>
      </c>
      <c r="D36" s="60">
        <v>227.68424374569659</v>
      </c>
      <c r="E36" s="60">
        <v>89.649704399893892</v>
      </c>
      <c r="F36" s="60">
        <f t="shared" si="0"/>
        <v>3742.7152151372188</v>
      </c>
      <c r="G36" s="60">
        <f t="shared" si="10"/>
        <v>138.0345393458027</v>
      </c>
      <c r="H36" s="67">
        <f t="shared" si="1"/>
        <v>3.688085558514554E-2</v>
      </c>
      <c r="I36" s="59">
        <v>3791.6906494803316</v>
      </c>
      <c r="J36" s="60">
        <v>182.17740167006946</v>
      </c>
      <c r="K36" s="60">
        <v>83.918789244031359</v>
      </c>
      <c r="L36" s="60">
        <f t="shared" si="2"/>
        <v>3707.7718602363002</v>
      </c>
      <c r="M36" s="60">
        <f t="shared" si="9"/>
        <v>98.258612426038098</v>
      </c>
      <c r="N36" s="67">
        <f t="shared" si="3"/>
        <v>2.6500716907586642E-2</v>
      </c>
      <c r="O36" s="59">
        <v>5536.0318775823962</v>
      </c>
      <c r="P36" s="60">
        <v>259.87642438811707</v>
      </c>
      <c r="Q36" s="60">
        <v>137.31888730599087</v>
      </c>
      <c r="R36" s="60">
        <f t="shared" si="4"/>
        <v>5398.7129902764054</v>
      </c>
      <c r="S36" s="60">
        <f t="shared" si="11"/>
        <v>122.5575370821262</v>
      </c>
      <c r="T36" s="67">
        <f t="shared" si="5"/>
        <v>2.2701250706022705E-2</v>
      </c>
      <c r="U36" s="59">
        <v>3466.3125773578681</v>
      </c>
      <c r="V36" s="60">
        <v>197.33223462121501</v>
      </c>
      <c r="W36" s="60">
        <v>95.126725610600673</v>
      </c>
      <c r="X36" s="60">
        <f t="shared" si="6"/>
        <v>3371.1858517472674</v>
      </c>
      <c r="Y36" s="60">
        <f t="shared" si="7"/>
        <v>102.20550901061434</v>
      </c>
      <c r="Z36" s="67">
        <f t="shared" si="8"/>
        <v>3.0317375993270074E-2</v>
      </c>
    </row>
    <row r="37" spans="1:26">
      <c r="A37" t="s">
        <v>122</v>
      </c>
      <c r="B37" s="5" t="s">
        <v>123</v>
      </c>
      <c r="C37" s="59">
        <v>1585.6079280053041</v>
      </c>
      <c r="D37" s="60">
        <v>1523.7330158365849</v>
      </c>
      <c r="E37" s="60">
        <v>1345.7095413145364</v>
      </c>
      <c r="F37" s="60">
        <f t="shared" si="0"/>
        <v>239.89838669076767</v>
      </c>
      <c r="G37" s="60">
        <f t="shared" si="10"/>
        <v>178.02347452204845</v>
      </c>
      <c r="H37" s="67">
        <f t="shared" si="1"/>
        <v>0.74207866496210817</v>
      </c>
      <c r="I37" s="59">
        <v>1470.3131021194606</v>
      </c>
      <c r="J37" s="60">
        <v>1412.0809459766017</v>
      </c>
      <c r="K37" s="60">
        <v>1372.4782627975453</v>
      </c>
      <c r="L37" s="60">
        <f t="shared" si="2"/>
        <v>97.834839321915297</v>
      </c>
      <c r="M37" s="60">
        <f t="shared" si="9"/>
        <v>39.602683179056385</v>
      </c>
      <c r="N37" s="67">
        <f t="shared" si="3"/>
        <v>0.40479121193982748</v>
      </c>
      <c r="O37" s="59">
        <v>2240.076474968771</v>
      </c>
      <c r="P37" s="60">
        <v>2093.3990172163894</v>
      </c>
      <c r="Q37" s="60">
        <v>2192.3341799755067</v>
      </c>
      <c r="R37" s="60">
        <f t="shared" si="4"/>
        <v>47.742294993264295</v>
      </c>
      <c r="S37" s="60">
        <v>0</v>
      </c>
      <c r="T37" s="65">
        <f t="shared" si="5"/>
        <v>0</v>
      </c>
      <c r="U37" s="59">
        <v>1331.7440692301345</v>
      </c>
      <c r="V37" s="60">
        <v>1235.5136463229769</v>
      </c>
      <c r="W37" s="60">
        <v>1398.715187681795</v>
      </c>
      <c r="X37" s="60">
        <f t="shared" si="6"/>
        <v>-66.971118451660459</v>
      </c>
      <c r="Y37" s="60">
        <v>0</v>
      </c>
      <c r="Z37" s="65">
        <f t="shared" si="8"/>
        <v>0</v>
      </c>
    </row>
    <row r="38" spans="1:26">
      <c r="A38" t="s">
        <v>124</v>
      </c>
      <c r="B38" s="5" t="s">
        <v>125</v>
      </c>
      <c r="C38" s="59">
        <v>2458.3246918602904</v>
      </c>
      <c r="D38" s="60">
        <v>30.163297248361516</v>
      </c>
      <c r="E38" s="60">
        <v>25.063358219325174</v>
      </c>
      <c r="F38" s="60">
        <f t="shared" si="0"/>
        <v>2433.2613336409654</v>
      </c>
      <c r="G38" s="60">
        <f t="shared" si="10"/>
        <v>5.0999390290363422</v>
      </c>
      <c r="H38" s="66">
        <f t="shared" si="1"/>
        <v>2.0959273706146241E-3</v>
      </c>
      <c r="I38" s="59">
        <v>2653.002911269567</v>
      </c>
      <c r="J38" s="60">
        <v>19.783971222088994</v>
      </c>
      <c r="K38" s="60">
        <v>22.558814312911657</v>
      </c>
      <c r="L38" s="60">
        <f t="shared" si="2"/>
        <v>2630.4440969566554</v>
      </c>
      <c r="M38" s="60">
        <v>0</v>
      </c>
      <c r="N38" s="65">
        <f t="shared" si="3"/>
        <v>0</v>
      </c>
      <c r="O38" s="59">
        <v>3443.8273357675926</v>
      </c>
      <c r="P38" s="60">
        <v>31.472923368803105</v>
      </c>
      <c r="Q38" s="60">
        <v>51.494582739746569</v>
      </c>
      <c r="R38" s="60">
        <f t="shared" si="4"/>
        <v>3392.3327530278461</v>
      </c>
      <c r="S38" s="60">
        <v>0</v>
      </c>
      <c r="T38" s="65">
        <f t="shared" si="5"/>
        <v>0</v>
      </c>
      <c r="U38" s="59">
        <v>2322.4189323926616</v>
      </c>
      <c r="V38" s="60">
        <v>21.385759417077491</v>
      </c>
      <c r="W38" s="60">
        <v>34.05771657663481</v>
      </c>
      <c r="X38" s="60">
        <f t="shared" si="6"/>
        <v>2288.3612158160267</v>
      </c>
      <c r="Y38" s="60">
        <v>0</v>
      </c>
      <c r="Z38" s="65">
        <f t="shared" si="8"/>
        <v>0</v>
      </c>
    </row>
    <row r="39" spans="1:26">
      <c r="A39" t="s">
        <v>126</v>
      </c>
      <c r="B39" s="5" t="s">
        <v>127</v>
      </c>
      <c r="C39" s="59">
        <v>1791.4265060422508</v>
      </c>
      <c r="D39" s="60">
        <v>34.055335602988805</v>
      </c>
      <c r="E39" s="60">
        <v>22.171432270941501</v>
      </c>
      <c r="F39" s="60">
        <f t="shared" si="0"/>
        <v>1769.2550737713093</v>
      </c>
      <c r="G39" s="60">
        <f t="shared" si="10"/>
        <v>11.883903332047304</v>
      </c>
      <c r="H39" s="66">
        <f t="shared" si="1"/>
        <v>6.7168965675004728E-3</v>
      </c>
      <c r="I39" s="59">
        <v>1710.7146604222044</v>
      </c>
      <c r="J39" s="60">
        <v>15.662310550820452</v>
      </c>
      <c r="K39" s="60">
        <v>20.754109167878724</v>
      </c>
      <c r="L39" s="60">
        <f t="shared" si="2"/>
        <v>1689.9605512543255</v>
      </c>
      <c r="M39" s="60">
        <v>0</v>
      </c>
      <c r="N39" s="65">
        <f t="shared" si="3"/>
        <v>0</v>
      </c>
      <c r="O39" s="59">
        <v>2590.8140354248744</v>
      </c>
      <c r="P39" s="60">
        <v>26.976791458974088</v>
      </c>
      <c r="Q39" s="60">
        <v>29.561704906150808</v>
      </c>
      <c r="R39" s="60">
        <f t="shared" si="4"/>
        <v>2561.2523305187237</v>
      </c>
      <c r="S39" s="60">
        <v>0</v>
      </c>
      <c r="T39" s="65">
        <f t="shared" si="5"/>
        <v>0</v>
      </c>
      <c r="U39" s="59">
        <v>1641.3299639684244</v>
      </c>
      <c r="V39" s="60">
        <v>22.357839390581013</v>
      </c>
      <c r="W39" s="60">
        <v>19.964868338027301</v>
      </c>
      <c r="X39" s="60">
        <f t="shared" si="6"/>
        <v>1621.365095630397</v>
      </c>
      <c r="Y39" s="60">
        <f t="shared" si="7"/>
        <v>2.3929710525537118</v>
      </c>
      <c r="Z39" s="66">
        <f t="shared" si="8"/>
        <v>1.475898956381141E-3</v>
      </c>
    </row>
    <row r="40" spans="1:26">
      <c r="A40" t="s">
        <v>128</v>
      </c>
      <c r="B40" s="5" t="s">
        <v>129</v>
      </c>
      <c r="C40" s="59">
        <v>6164.2089209836367</v>
      </c>
      <c r="D40" s="60">
        <v>107.03105475225054</v>
      </c>
      <c r="E40" s="60">
        <v>103.14535882568437</v>
      </c>
      <c r="F40" s="60">
        <f t="shared" si="0"/>
        <v>6061.0635621579522</v>
      </c>
      <c r="G40" s="60">
        <f t="shared" si="10"/>
        <v>3.8856959265661715</v>
      </c>
      <c r="H40" s="66">
        <f t="shared" si="1"/>
        <v>6.410914333296856E-4</v>
      </c>
      <c r="I40" s="59">
        <v>6032.5766036594805</v>
      </c>
      <c r="J40" s="60">
        <v>81.608881291117086</v>
      </c>
      <c r="K40" s="60">
        <v>91.137609824163093</v>
      </c>
      <c r="L40" s="60">
        <f t="shared" si="2"/>
        <v>5941.438993835317</v>
      </c>
      <c r="M40" s="60">
        <v>0</v>
      </c>
      <c r="N40" s="65">
        <f t="shared" si="3"/>
        <v>0</v>
      </c>
      <c r="O40" s="59">
        <v>8427.4781076839317</v>
      </c>
      <c r="P40" s="60">
        <v>137.58163644076785</v>
      </c>
      <c r="Q40" s="60">
        <v>130.64366361750518</v>
      </c>
      <c r="R40" s="60">
        <f t="shared" si="4"/>
        <v>8296.8344440664259</v>
      </c>
      <c r="S40" s="60">
        <f t="shared" si="11"/>
        <v>6.937972823262669</v>
      </c>
      <c r="T40" s="66">
        <f t="shared" si="5"/>
        <v>8.3621926772619139E-4</v>
      </c>
      <c r="U40" s="59">
        <v>5313.3335086778343</v>
      </c>
      <c r="V40" s="60">
        <v>65.129358224735995</v>
      </c>
      <c r="W40" s="60">
        <v>66.941029133385655</v>
      </c>
      <c r="X40" s="60">
        <f t="shared" si="6"/>
        <v>5246.3924795444491</v>
      </c>
      <c r="Y40" s="60">
        <v>0</v>
      </c>
      <c r="Z40" s="65">
        <f t="shared" si="8"/>
        <v>0</v>
      </c>
    </row>
    <row r="41" spans="1:26">
      <c r="A41" t="s">
        <v>130</v>
      </c>
      <c r="B41" s="5" t="s">
        <v>131</v>
      </c>
      <c r="C41" s="59">
        <v>4347.4862768586327</v>
      </c>
      <c r="D41" s="60">
        <v>1768.9314321781044</v>
      </c>
      <c r="E41" s="60">
        <v>1681.1729513270425</v>
      </c>
      <c r="F41" s="60">
        <f t="shared" si="0"/>
        <v>2666.3133255315902</v>
      </c>
      <c r="G41" s="60">
        <f t="shared" si="10"/>
        <v>87.758480851061904</v>
      </c>
      <c r="H41" s="67">
        <f t="shared" si="1"/>
        <v>3.291379149281537E-2</v>
      </c>
      <c r="I41" s="59">
        <v>3469.7242767534422</v>
      </c>
      <c r="J41" s="60">
        <v>693.26332490736843</v>
      </c>
      <c r="K41" s="60">
        <v>706.54206428039311</v>
      </c>
      <c r="L41" s="60">
        <f t="shared" si="2"/>
        <v>2763.1822124730488</v>
      </c>
      <c r="M41" s="60">
        <v>0</v>
      </c>
      <c r="N41" s="65">
        <f t="shared" si="3"/>
        <v>0</v>
      </c>
      <c r="O41" s="59">
        <v>5042.3107123410527</v>
      </c>
      <c r="P41" s="60">
        <v>1107.8469025818692</v>
      </c>
      <c r="Q41" s="60">
        <v>1133.834423658494</v>
      </c>
      <c r="R41" s="60">
        <f t="shared" si="4"/>
        <v>3908.4762886825588</v>
      </c>
      <c r="S41" s="60">
        <v>0</v>
      </c>
      <c r="T41" s="65">
        <f t="shared" si="5"/>
        <v>0</v>
      </c>
      <c r="U41" s="59">
        <v>3402.2965109882557</v>
      </c>
      <c r="V41" s="60">
        <v>795.16141832588119</v>
      </c>
      <c r="W41" s="60">
        <v>928.95357972821148</v>
      </c>
      <c r="X41" s="60">
        <f t="shared" si="6"/>
        <v>2473.3429312600442</v>
      </c>
      <c r="Y41" s="60">
        <v>0</v>
      </c>
      <c r="Z41" s="65">
        <f t="shared" si="8"/>
        <v>0</v>
      </c>
    </row>
    <row r="42" spans="1:26">
      <c r="A42" t="s">
        <v>132</v>
      </c>
      <c r="B42" s="5" t="s">
        <v>133</v>
      </c>
      <c r="C42" s="59">
        <v>938.25675797848305</v>
      </c>
      <c r="D42" s="60">
        <v>132.32930405732793</v>
      </c>
      <c r="E42" s="60">
        <v>129.17269236113745</v>
      </c>
      <c r="F42" s="60">
        <f t="shared" si="0"/>
        <v>809.08406561734557</v>
      </c>
      <c r="G42" s="60">
        <f t="shared" si="10"/>
        <v>3.1566116961904811</v>
      </c>
      <c r="H42" s="66">
        <f t="shared" si="1"/>
        <v>3.9014631857592326E-3</v>
      </c>
      <c r="I42" s="59">
        <v>991.65642799881869</v>
      </c>
      <c r="J42" s="60">
        <v>47.811263786715067</v>
      </c>
      <c r="K42" s="60">
        <v>71.285853228800832</v>
      </c>
      <c r="L42" s="60">
        <f t="shared" si="2"/>
        <v>920.37057477001781</v>
      </c>
      <c r="M42" s="60">
        <v>0</v>
      </c>
      <c r="N42" s="65">
        <f t="shared" si="3"/>
        <v>0</v>
      </c>
      <c r="O42" s="59">
        <v>1433.5022941289517</v>
      </c>
      <c r="P42" s="60">
        <v>82.728827140853866</v>
      </c>
      <c r="Q42" s="60">
        <v>79.149080877758621</v>
      </c>
      <c r="R42" s="60">
        <f t="shared" si="4"/>
        <v>1354.353213251193</v>
      </c>
      <c r="S42" s="60">
        <f t="shared" si="11"/>
        <v>3.5797462630952452</v>
      </c>
      <c r="T42" s="66">
        <f t="shared" si="5"/>
        <v>2.6431408203343677E-3</v>
      </c>
      <c r="U42" s="59">
        <v>1024.2570619137994</v>
      </c>
      <c r="V42" s="60">
        <v>73.878077986267698</v>
      </c>
      <c r="W42" s="60">
        <v>77.510665312341288</v>
      </c>
      <c r="X42" s="60">
        <f t="shared" si="6"/>
        <v>946.74639660145806</v>
      </c>
      <c r="Y42" s="60">
        <v>0</v>
      </c>
      <c r="Z42" s="65">
        <f t="shared" si="8"/>
        <v>0</v>
      </c>
    </row>
    <row r="43" spans="1:26">
      <c r="A43" t="s">
        <v>134</v>
      </c>
      <c r="B43" s="5" t="s">
        <v>135</v>
      </c>
      <c r="C43" s="59">
        <v>1255.6083084712052</v>
      </c>
      <c r="D43" s="60">
        <v>26.271258893734224</v>
      </c>
      <c r="E43" s="60">
        <v>31.811185432220412</v>
      </c>
      <c r="F43" s="60">
        <f t="shared" si="0"/>
        <v>1223.7971230389849</v>
      </c>
      <c r="G43" s="60">
        <v>0</v>
      </c>
      <c r="H43" s="65">
        <f t="shared" si="1"/>
        <v>0</v>
      </c>
      <c r="I43" s="59">
        <v>1175.1772604531454</v>
      </c>
      <c r="J43" s="60">
        <v>22.256967624850116</v>
      </c>
      <c r="K43" s="60">
        <v>17.144698877812861</v>
      </c>
      <c r="L43" s="60">
        <f t="shared" si="2"/>
        <v>1158.0325615753325</v>
      </c>
      <c r="M43" s="60">
        <f t="shared" si="9"/>
        <v>5.1122687470372554</v>
      </c>
      <c r="N43" s="66">
        <f t="shared" si="3"/>
        <v>4.4146157169214382E-3</v>
      </c>
      <c r="O43" s="59">
        <v>1717.0253395150701</v>
      </c>
      <c r="P43" s="60">
        <v>33.271376132734709</v>
      </c>
      <c r="Q43" s="60">
        <v>33.376118442428336</v>
      </c>
      <c r="R43" s="60">
        <f t="shared" si="4"/>
        <v>1683.6492210726417</v>
      </c>
      <c r="S43" s="60">
        <v>0</v>
      </c>
      <c r="T43" s="65">
        <f t="shared" si="5"/>
        <v>0</v>
      </c>
      <c r="U43" s="59">
        <v>1140.7453138322744</v>
      </c>
      <c r="V43" s="60">
        <v>24.301999337588057</v>
      </c>
      <c r="W43" s="60">
        <v>19.964868338027301</v>
      </c>
      <c r="X43" s="60">
        <f t="shared" si="6"/>
        <v>1120.780445494247</v>
      </c>
      <c r="Y43" s="60">
        <f t="shared" si="7"/>
        <v>4.3371309995607561</v>
      </c>
      <c r="Z43" s="66">
        <f t="shared" si="8"/>
        <v>3.869741854434432E-3</v>
      </c>
    </row>
    <row r="44" spans="1:26">
      <c r="A44" t="s">
        <v>136</v>
      </c>
      <c r="B44" s="5" t="s">
        <v>137</v>
      </c>
      <c r="C44" s="59">
        <v>938.25675797848305</v>
      </c>
      <c r="D44" s="60">
        <v>894.19581197562036</v>
      </c>
      <c r="E44" s="60">
        <v>185.08326069655513</v>
      </c>
      <c r="F44" s="60">
        <f t="shared" si="0"/>
        <v>753.17349728192789</v>
      </c>
      <c r="G44" s="60">
        <f t="shared" si="10"/>
        <v>709.1125512790652</v>
      </c>
      <c r="H44" s="67">
        <f t="shared" si="1"/>
        <v>0.94149960644941577</v>
      </c>
      <c r="I44" s="59">
        <v>768.42640957484218</v>
      </c>
      <c r="J44" s="60">
        <v>820.21047358243948</v>
      </c>
      <c r="K44" s="60">
        <v>81.211731526481969</v>
      </c>
      <c r="L44" s="60">
        <f t="shared" si="2"/>
        <v>687.21467804836016</v>
      </c>
      <c r="M44" s="60">
        <f t="shared" si="9"/>
        <v>738.99874205595756</v>
      </c>
      <c r="N44" s="67">
        <f t="shared" si="3"/>
        <v>1.0753535476783767</v>
      </c>
      <c r="O44" s="59">
        <v>1071.7659948432145</v>
      </c>
      <c r="P44" s="60">
        <v>1043.1026030803314</v>
      </c>
      <c r="Q44" s="60">
        <v>129.69006023343582</v>
      </c>
      <c r="R44" s="60">
        <f t="shared" si="4"/>
        <v>942.07593460977864</v>
      </c>
      <c r="S44" s="60">
        <f t="shared" si="11"/>
        <v>913.41254284689558</v>
      </c>
      <c r="T44" s="67">
        <f t="shared" si="5"/>
        <v>0.96957422357386103</v>
      </c>
      <c r="U44" s="59">
        <v>820.6649819842122</v>
      </c>
      <c r="V44" s="60">
        <v>759.19445930625091</v>
      </c>
      <c r="W44" s="60">
        <v>124.48682610769964</v>
      </c>
      <c r="X44" s="60">
        <f t="shared" si="6"/>
        <v>696.17815587651262</v>
      </c>
      <c r="Y44" s="60">
        <f t="shared" si="7"/>
        <v>634.70763319855132</v>
      </c>
      <c r="Z44" s="67">
        <f t="shared" si="8"/>
        <v>0.91170288501717245</v>
      </c>
    </row>
    <row r="45" spans="1:26">
      <c r="A45" t="s">
        <v>138</v>
      </c>
      <c r="B45" s="5" t="s">
        <v>139</v>
      </c>
      <c r="C45" s="59">
        <v>50.592276165506441</v>
      </c>
      <c r="D45" s="60">
        <v>39.893393134929745</v>
      </c>
      <c r="E45" s="60">
        <v>34.703111380604085</v>
      </c>
      <c r="F45" s="60">
        <f t="shared" si="0"/>
        <v>15.889164784902356</v>
      </c>
      <c r="G45" s="60">
        <f t="shared" si="10"/>
        <v>5.1902817543256603</v>
      </c>
      <c r="H45" s="66">
        <f t="shared" si="1"/>
        <v>0.32665541736072795</v>
      </c>
      <c r="I45" s="59">
        <v>45.075292181764482</v>
      </c>
      <c r="J45" s="60">
        <v>37.094946041416861</v>
      </c>
      <c r="K45" s="60">
        <v>36.996455473175118</v>
      </c>
      <c r="L45" s="60">
        <f t="shared" si="2"/>
        <v>8.078836708589364</v>
      </c>
      <c r="M45" s="60">
        <v>0</v>
      </c>
      <c r="N45" s="65">
        <f t="shared" si="3"/>
        <v>0</v>
      </c>
      <c r="O45" s="59">
        <v>45.217037410717147</v>
      </c>
      <c r="P45" s="60">
        <v>38.66673442452953</v>
      </c>
      <c r="Q45" s="60">
        <v>39.09773874684462</v>
      </c>
      <c r="R45" s="60">
        <f t="shared" si="4"/>
        <v>6.1192986638725273</v>
      </c>
      <c r="S45" s="60">
        <v>0</v>
      </c>
      <c r="T45" s="65">
        <f t="shared" si="5"/>
        <v>0</v>
      </c>
      <c r="U45" s="59">
        <v>40.928304728112884</v>
      </c>
      <c r="V45" s="60">
        <v>36.939038993133849</v>
      </c>
      <c r="W45" s="60">
        <v>28.185696477215014</v>
      </c>
      <c r="X45" s="60">
        <f t="shared" si="6"/>
        <v>12.74260825089787</v>
      </c>
      <c r="Y45" s="60">
        <f t="shared" si="7"/>
        <v>8.7533425159188347</v>
      </c>
      <c r="Z45" s="66">
        <f t="shared" si="8"/>
        <v>0.68693491501648074</v>
      </c>
    </row>
    <row r="46" spans="1:26">
      <c r="A46" t="s">
        <v>140</v>
      </c>
      <c r="B46" s="5" t="s">
        <v>141</v>
      </c>
      <c r="C46" s="59">
        <v>62.090520748576083</v>
      </c>
      <c r="D46" s="60">
        <v>67.137661617320788</v>
      </c>
      <c r="E46" s="60">
        <v>70.37019807733607</v>
      </c>
      <c r="F46" s="60">
        <f t="shared" si="0"/>
        <v>-8.2796773287599876</v>
      </c>
      <c r="G46" s="60">
        <v>0</v>
      </c>
      <c r="H46" s="65">
        <f t="shared" si="1"/>
        <v>0</v>
      </c>
      <c r="I46" s="59">
        <v>63.320053302954868</v>
      </c>
      <c r="J46" s="60">
        <v>79.135884888355974</v>
      </c>
      <c r="K46" s="60">
        <v>44.215276053306845</v>
      </c>
      <c r="L46" s="60">
        <f t="shared" si="2"/>
        <v>19.104777249648023</v>
      </c>
      <c r="M46" s="60">
        <f t="shared" si="9"/>
        <v>34.92060883504913</v>
      </c>
      <c r="N46" s="66">
        <f t="shared" si="3"/>
        <v>1.8278469504632664</v>
      </c>
      <c r="O46" s="59">
        <v>74.547007623074222</v>
      </c>
      <c r="P46" s="60">
        <v>73.736563321195845</v>
      </c>
      <c r="Q46" s="60">
        <v>65.79863350078729</v>
      </c>
      <c r="R46" s="60">
        <f t="shared" si="4"/>
        <v>8.7483741222869327</v>
      </c>
      <c r="S46" s="60">
        <f t="shared" si="11"/>
        <v>7.9379298204085558</v>
      </c>
      <c r="T46" s="66">
        <f t="shared" si="5"/>
        <v>0.90736058031472056</v>
      </c>
      <c r="U46" s="59">
        <v>80.807165745248511</v>
      </c>
      <c r="V46" s="60">
        <v>62.213118304225425</v>
      </c>
      <c r="W46" s="60">
        <v>75.161857272573371</v>
      </c>
      <c r="X46" s="60">
        <f t="shared" si="6"/>
        <v>5.6453084726751399</v>
      </c>
      <c r="Y46" s="60">
        <v>0</v>
      </c>
      <c r="Z46" s="65">
        <f t="shared" si="8"/>
        <v>0</v>
      </c>
    </row>
    <row r="47" spans="1:26">
      <c r="A47" t="s">
        <v>142</v>
      </c>
      <c r="B47" s="5" t="s">
        <v>143</v>
      </c>
      <c r="C47" s="59">
        <v>4049.6817421571291</v>
      </c>
      <c r="D47" s="60">
        <v>2517.1758058552014</v>
      </c>
      <c r="E47" s="60">
        <v>2511.1556985131569</v>
      </c>
      <c r="F47" s="60">
        <f t="shared" si="0"/>
        <v>1538.5260436439721</v>
      </c>
      <c r="G47" s="60">
        <f t="shared" si="10"/>
        <v>6.0201073420444118</v>
      </c>
      <c r="H47" s="66">
        <f t="shared" si="1"/>
        <v>3.9129057105760081E-3</v>
      </c>
      <c r="I47" s="59">
        <v>2443.7247689970886</v>
      </c>
      <c r="J47" s="60">
        <v>877.08939084594533</v>
      </c>
      <c r="K47" s="60">
        <v>960.10313715752011</v>
      </c>
      <c r="L47" s="60">
        <f t="shared" si="2"/>
        <v>1483.6216318395686</v>
      </c>
      <c r="M47" s="60">
        <v>0</v>
      </c>
      <c r="N47" s="65">
        <f t="shared" si="3"/>
        <v>0</v>
      </c>
      <c r="O47" s="59">
        <v>3759.1245155504307</v>
      </c>
      <c r="P47" s="60">
        <v>1806.545801369298</v>
      </c>
      <c r="Q47" s="60">
        <v>1766.0734672964936</v>
      </c>
      <c r="R47" s="60">
        <f t="shared" si="4"/>
        <v>1993.0510482539371</v>
      </c>
      <c r="S47" s="60">
        <f t="shared" si="11"/>
        <v>40.472334072804415</v>
      </c>
      <c r="T47" s="66">
        <f t="shared" si="5"/>
        <v>2.0306722252930363E-2</v>
      </c>
      <c r="U47" s="59">
        <v>2590.0270786918613</v>
      </c>
      <c r="V47" s="60">
        <v>1240.3740461904945</v>
      </c>
      <c r="W47" s="60">
        <v>1476.2258529941364</v>
      </c>
      <c r="X47" s="60">
        <f t="shared" si="6"/>
        <v>1113.8012256977249</v>
      </c>
      <c r="Y47" s="60">
        <v>0</v>
      </c>
      <c r="Z47" s="65">
        <f t="shared" si="8"/>
        <v>0</v>
      </c>
    </row>
    <row r="48" spans="1:26">
      <c r="A48" t="s">
        <v>144</v>
      </c>
      <c r="B48" s="5" t="s">
        <v>145</v>
      </c>
      <c r="C48" s="59">
        <v>9.1985956664557165</v>
      </c>
      <c r="D48" s="60">
        <v>5.8380575319409385</v>
      </c>
      <c r="E48" s="60">
        <v>5.7838518967673478</v>
      </c>
      <c r="F48" s="60">
        <f t="shared" si="0"/>
        <v>3.4147437696883687</v>
      </c>
      <c r="G48" s="60">
        <f t="shared" si="10"/>
        <v>5.4205635173590672E-2</v>
      </c>
      <c r="H48" s="66">
        <f t="shared" si="1"/>
        <v>1.5873997825183089E-2</v>
      </c>
      <c r="I48" s="59">
        <v>3.2196637272688919</v>
      </c>
      <c r="J48" s="60">
        <v>3.297328537014832</v>
      </c>
      <c r="K48" s="60">
        <v>3.6094102900658651</v>
      </c>
      <c r="L48" s="60">
        <f t="shared" si="2"/>
        <v>-0.38974656279697317</v>
      </c>
      <c r="M48" s="60">
        <v>0</v>
      </c>
      <c r="N48" s="65">
        <f t="shared" si="3"/>
        <v>0</v>
      </c>
      <c r="O48" s="59">
        <v>6.1104104609077226</v>
      </c>
      <c r="P48" s="60">
        <v>3.5969055278632118</v>
      </c>
      <c r="Q48" s="60">
        <v>2.8608101522081428</v>
      </c>
      <c r="R48" s="60">
        <f t="shared" si="4"/>
        <v>3.2496003086995797</v>
      </c>
      <c r="S48" s="60">
        <f t="shared" si="11"/>
        <v>0.736095375655069</v>
      </c>
      <c r="T48" s="66">
        <f t="shared" si="5"/>
        <v>0.22651874253102794</v>
      </c>
      <c r="U48" s="59">
        <v>4.1977748439090137</v>
      </c>
      <c r="V48" s="60">
        <v>0.97207997350352227</v>
      </c>
      <c r="W48" s="60">
        <v>1.1744040198839589</v>
      </c>
      <c r="X48" s="60">
        <f t="shared" si="6"/>
        <v>3.0233708240250547</v>
      </c>
      <c r="Y48" s="60">
        <v>0</v>
      </c>
      <c r="Z48" s="65">
        <f t="shared" si="8"/>
        <v>0</v>
      </c>
    </row>
    <row r="49" spans="1:26">
      <c r="A49" t="s">
        <v>146</v>
      </c>
      <c r="B49" s="5" t="s">
        <v>147</v>
      </c>
      <c r="C49" s="59">
        <v>1383.2388233432785</v>
      </c>
      <c r="D49" s="60">
        <v>90.489891745084549</v>
      </c>
      <c r="E49" s="60">
        <v>89.649704399893892</v>
      </c>
      <c r="F49" s="60">
        <f t="shared" si="0"/>
        <v>1293.5891189433846</v>
      </c>
      <c r="G49" s="60">
        <f t="shared" si="10"/>
        <v>0.84018734519065674</v>
      </c>
      <c r="H49" s="66">
        <f t="shared" si="1"/>
        <v>6.4950093726586801E-4</v>
      </c>
      <c r="I49" s="59">
        <v>1329.7211193620524</v>
      </c>
      <c r="J49" s="60">
        <v>56.054585129252146</v>
      </c>
      <c r="K49" s="60">
        <v>50.531744060922108</v>
      </c>
      <c r="L49" s="60">
        <f t="shared" si="2"/>
        <v>1279.1893753011302</v>
      </c>
      <c r="M49" s="60">
        <f t="shared" si="9"/>
        <v>5.5228410683300382</v>
      </c>
      <c r="N49" s="66">
        <f t="shared" si="3"/>
        <v>4.3174538305009941E-3</v>
      </c>
      <c r="O49" s="59">
        <v>1828.2348099035905</v>
      </c>
      <c r="P49" s="60">
        <v>66.542752265469417</v>
      </c>
      <c r="Q49" s="60">
        <v>74.381063957411712</v>
      </c>
      <c r="R49" s="60">
        <f t="shared" si="4"/>
        <v>1753.8537459461788</v>
      </c>
      <c r="S49" s="60">
        <v>0</v>
      </c>
      <c r="T49" s="65">
        <f t="shared" si="5"/>
        <v>0</v>
      </c>
      <c r="U49" s="59">
        <v>1179.5747311384328</v>
      </c>
      <c r="V49" s="60">
        <v>43.743598807658501</v>
      </c>
      <c r="W49" s="60">
        <v>45.801756775474395</v>
      </c>
      <c r="X49" s="60">
        <f t="shared" si="6"/>
        <v>1133.7729743629584</v>
      </c>
      <c r="Y49" s="60">
        <v>0</v>
      </c>
      <c r="Z49" s="65">
        <f t="shared" si="8"/>
        <v>0</v>
      </c>
    </row>
    <row r="50" spans="1:26">
      <c r="A50" t="s">
        <v>148</v>
      </c>
      <c r="B50" s="5" t="s">
        <v>149</v>
      </c>
      <c r="C50" s="59">
        <v>10.348420124762681</v>
      </c>
      <c r="D50" s="60">
        <v>3.8920383546272923</v>
      </c>
      <c r="E50" s="60">
        <v>6.7478272128952392</v>
      </c>
      <c r="F50" s="60">
        <f t="shared" si="0"/>
        <v>3.6005929118674418</v>
      </c>
      <c r="G50" s="60">
        <v>0</v>
      </c>
      <c r="H50" s="65">
        <f t="shared" si="1"/>
        <v>0</v>
      </c>
      <c r="I50" s="59">
        <v>11.805433666652602</v>
      </c>
      <c r="J50" s="60">
        <v>5.7703249397759562</v>
      </c>
      <c r="K50" s="60">
        <v>6.3164680076152635</v>
      </c>
      <c r="L50" s="60">
        <f t="shared" si="2"/>
        <v>5.4889656590373388</v>
      </c>
      <c r="M50" s="60">
        <v>0</v>
      </c>
      <c r="N50" s="65">
        <f t="shared" si="3"/>
        <v>0</v>
      </c>
      <c r="O50" s="59">
        <v>20.775395567086257</v>
      </c>
      <c r="P50" s="60">
        <v>5.3953582917948175</v>
      </c>
      <c r="Q50" s="60">
        <v>11.443240608832571</v>
      </c>
      <c r="R50" s="60">
        <f t="shared" si="4"/>
        <v>9.3321549582536854</v>
      </c>
      <c r="S50" s="60">
        <v>0</v>
      </c>
      <c r="T50" s="65">
        <f t="shared" si="5"/>
        <v>0</v>
      </c>
      <c r="U50" s="59">
        <v>12.593324531727042</v>
      </c>
      <c r="V50" s="60">
        <v>1.9441599470070445</v>
      </c>
      <c r="W50" s="60">
        <v>4.6976160795358357</v>
      </c>
      <c r="X50" s="60">
        <f t="shared" si="6"/>
        <v>7.8957084521912062</v>
      </c>
      <c r="Y50" s="60">
        <v>0</v>
      </c>
      <c r="Z50" s="65">
        <f t="shared" si="8"/>
        <v>0</v>
      </c>
    </row>
    <row r="51" spans="1:26">
      <c r="A51" t="s">
        <v>150</v>
      </c>
      <c r="B51" s="5" t="s">
        <v>151</v>
      </c>
      <c r="C51" s="59">
        <v>1483.2735512159843</v>
      </c>
      <c r="D51" s="60">
        <v>193.62890814270779</v>
      </c>
      <c r="E51" s="60">
        <v>198.57891512234562</v>
      </c>
      <c r="F51" s="60">
        <f t="shared" si="0"/>
        <v>1284.6946360936386</v>
      </c>
      <c r="G51" s="60">
        <v>0</v>
      </c>
      <c r="H51" s="65">
        <f t="shared" si="1"/>
        <v>0</v>
      </c>
      <c r="I51" s="59">
        <v>1594.8067662405244</v>
      </c>
      <c r="J51" s="60">
        <v>229.98866545678453</v>
      </c>
      <c r="K51" s="60">
        <v>176.86110421322738</v>
      </c>
      <c r="L51" s="60">
        <f t="shared" si="2"/>
        <v>1417.945662027297</v>
      </c>
      <c r="M51" s="60">
        <f t="shared" si="9"/>
        <v>53.127561243557153</v>
      </c>
      <c r="N51" s="64">
        <f t="shared" si="3"/>
        <v>3.7467981084408006E-2</v>
      </c>
      <c r="O51" s="59">
        <v>1957.7755116748342</v>
      </c>
      <c r="P51" s="60">
        <v>278.76017840939892</v>
      </c>
      <c r="Q51" s="60">
        <v>269.86975769163479</v>
      </c>
      <c r="R51" s="60">
        <f t="shared" si="4"/>
        <v>1687.9057539831995</v>
      </c>
      <c r="S51" s="60">
        <f t="shared" si="11"/>
        <v>8.8904207177641297</v>
      </c>
      <c r="T51" s="66">
        <f t="shared" si="5"/>
        <v>5.267130997559607E-3</v>
      </c>
      <c r="U51" s="59">
        <v>1369.5240428253157</v>
      </c>
      <c r="V51" s="60">
        <v>198.30431459471853</v>
      </c>
      <c r="W51" s="60">
        <v>169.11417886329008</v>
      </c>
      <c r="X51" s="60">
        <f t="shared" si="6"/>
        <v>1200.4098639620256</v>
      </c>
      <c r="Y51" s="60">
        <f t="shared" si="7"/>
        <v>29.190135731428455</v>
      </c>
      <c r="Z51" s="66">
        <f t="shared" si="8"/>
        <v>2.4316807623593364E-2</v>
      </c>
    </row>
    <row r="52" spans="1:26">
      <c r="A52" t="s">
        <v>152</v>
      </c>
      <c r="B52" s="5" t="s">
        <v>153</v>
      </c>
      <c r="C52" s="59">
        <v>2906.7562306000063</v>
      </c>
      <c r="D52" s="60">
        <v>45.731450666870685</v>
      </c>
      <c r="E52" s="60">
        <v>30.847210116092523</v>
      </c>
      <c r="F52" s="60">
        <f t="shared" si="0"/>
        <v>2875.909020483914</v>
      </c>
      <c r="G52" s="60">
        <f t="shared" si="10"/>
        <v>14.884240550778163</v>
      </c>
      <c r="H52" s="66">
        <f t="shared" si="1"/>
        <v>5.1754907560579476E-3</v>
      </c>
      <c r="I52" s="59">
        <v>2824.7183100572411</v>
      </c>
      <c r="J52" s="60">
        <v>34.621949638655735</v>
      </c>
      <c r="K52" s="60">
        <v>32.484692610592788</v>
      </c>
      <c r="L52" s="60">
        <f t="shared" si="2"/>
        <v>2792.2336174466482</v>
      </c>
      <c r="M52" s="60">
        <f t="shared" si="9"/>
        <v>2.1372570280629475</v>
      </c>
      <c r="N52" s="66">
        <f t="shared" si="3"/>
        <v>7.6542915847326466E-4</v>
      </c>
      <c r="O52" s="59">
        <v>4123.3049790205314</v>
      </c>
      <c r="P52" s="60">
        <v>44.062092716324344</v>
      </c>
      <c r="Q52" s="60">
        <v>61.984219964509762</v>
      </c>
      <c r="R52" s="60">
        <f t="shared" si="4"/>
        <v>4061.3207590560214</v>
      </c>
      <c r="S52" s="60">
        <v>0</v>
      </c>
      <c r="T52" s="65">
        <f t="shared" si="5"/>
        <v>0</v>
      </c>
      <c r="U52" s="59">
        <v>2564.8404296284075</v>
      </c>
      <c r="V52" s="60">
        <v>38.883198940140893</v>
      </c>
      <c r="W52" s="60">
        <v>32.883312556750852</v>
      </c>
      <c r="X52" s="60">
        <f t="shared" si="6"/>
        <v>2531.9571170716567</v>
      </c>
      <c r="Y52" s="60">
        <f t="shared" si="7"/>
        <v>5.9998863833900415</v>
      </c>
      <c r="Z52" s="66">
        <f t="shared" si="8"/>
        <v>2.3696635077015958E-3</v>
      </c>
    </row>
    <row r="53" spans="1:26">
      <c r="A53" t="s">
        <v>154</v>
      </c>
      <c r="B53" s="5" t="s">
        <v>155</v>
      </c>
      <c r="C53" s="59">
        <v>11.498244583069646</v>
      </c>
      <c r="D53" s="60">
        <v>6.8110671205977615</v>
      </c>
      <c r="E53" s="60">
        <v>5.7838518967673478</v>
      </c>
      <c r="F53" s="60">
        <f t="shared" si="0"/>
        <v>5.7143926863022978</v>
      </c>
      <c r="G53" s="60">
        <f t="shared" si="10"/>
        <v>1.0272152238304137</v>
      </c>
      <c r="H53" s="66">
        <f t="shared" si="1"/>
        <v>0.17975929905774643</v>
      </c>
      <c r="I53" s="59">
        <v>8.5857699393837112</v>
      </c>
      <c r="J53" s="60">
        <v>4.9459928055222484</v>
      </c>
      <c r="K53" s="60">
        <v>5.4141154350987977</v>
      </c>
      <c r="L53" s="60">
        <f t="shared" si="2"/>
        <v>3.1716545042849136</v>
      </c>
      <c r="M53" s="60">
        <v>0</v>
      </c>
      <c r="N53" s="65">
        <f t="shared" si="3"/>
        <v>0</v>
      </c>
      <c r="O53" s="59">
        <v>7.3324925530892671</v>
      </c>
      <c r="P53" s="60">
        <v>5.3953582917948175</v>
      </c>
      <c r="Q53" s="60">
        <v>6.6752236884856666</v>
      </c>
      <c r="R53" s="60">
        <f t="shared" si="4"/>
        <v>0.65726886460360046</v>
      </c>
      <c r="S53" s="60">
        <v>0</v>
      </c>
      <c r="T53" s="65">
        <f t="shared" si="5"/>
        <v>0</v>
      </c>
      <c r="U53" s="59">
        <v>6.296662265863521</v>
      </c>
      <c r="V53" s="60">
        <v>3.8883198940140891</v>
      </c>
      <c r="W53" s="60">
        <v>11.744040198839588</v>
      </c>
      <c r="X53" s="60">
        <f t="shared" si="6"/>
        <v>-5.4473779329760674</v>
      </c>
      <c r="Y53" s="60">
        <v>0</v>
      </c>
      <c r="Z53" s="65">
        <f t="shared" si="8"/>
        <v>0</v>
      </c>
    </row>
    <row r="54" spans="1:26">
      <c r="A54" t="s">
        <v>156</v>
      </c>
      <c r="B54" s="5" t="s">
        <v>157</v>
      </c>
      <c r="C54" s="59">
        <v>10.348420124762681</v>
      </c>
      <c r="D54" s="60">
        <v>8.7570862979114068</v>
      </c>
      <c r="E54" s="60">
        <v>6.7478272128952392</v>
      </c>
      <c r="F54" s="60">
        <f t="shared" si="0"/>
        <v>3.6005929118674418</v>
      </c>
      <c r="G54" s="60">
        <f t="shared" si="10"/>
        <v>2.0092590850161676</v>
      </c>
      <c r="H54" s="66">
        <f t="shared" si="1"/>
        <v>0.55803561641020627</v>
      </c>
      <c r="I54" s="59">
        <v>5.3661062121148193</v>
      </c>
      <c r="J54" s="60">
        <v>3.297328537014832</v>
      </c>
      <c r="K54" s="60">
        <v>4.5117628625823318</v>
      </c>
      <c r="L54" s="60">
        <f t="shared" si="2"/>
        <v>0.85434334953248747</v>
      </c>
      <c r="M54" s="60">
        <v>0</v>
      </c>
      <c r="N54" s="65">
        <f t="shared" si="3"/>
        <v>0</v>
      </c>
      <c r="O54" s="59">
        <v>10.998738829633901</v>
      </c>
      <c r="P54" s="60">
        <v>5.3953582917948175</v>
      </c>
      <c r="Q54" s="60">
        <v>5.7216203044162857</v>
      </c>
      <c r="R54" s="60">
        <f t="shared" si="4"/>
        <v>5.2771185252176149</v>
      </c>
      <c r="S54" s="60">
        <v>0</v>
      </c>
      <c r="T54" s="65">
        <f t="shared" si="5"/>
        <v>0</v>
      </c>
      <c r="U54" s="59">
        <v>8.3955496878180274</v>
      </c>
      <c r="V54" s="60">
        <v>4.8603998675176117</v>
      </c>
      <c r="W54" s="60">
        <v>3.5232120596518768</v>
      </c>
      <c r="X54" s="60">
        <f t="shared" si="6"/>
        <v>4.8723376281661501</v>
      </c>
      <c r="Y54" s="60">
        <f t="shared" si="7"/>
        <v>1.3371878078657349</v>
      </c>
      <c r="Z54" s="66">
        <f t="shared" si="8"/>
        <v>0.27444481682379335</v>
      </c>
    </row>
    <row r="55" spans="1:26">
      <c r="A55" t="s">
        <v>158</v>
      </c>
      <c r="B55" s="5" t="s">
        <v>159</v>
      </c>
      <c r="C55" s="59">
        <v>18.397191332911433</v>
      </c>
      <c r="D55" s="60">
        <v>14.595143829852347</v>
      </c>
      <c r="E55" s="60">
        <v>13.495654425790478</v>
      </c>
      <c r="F55" s="60">
        <f t="shared" si="0"/>
        <v>4.9015369071209545</v>
      </c>
      <c r="G55" s="60">
        <f t="shared" si="10"/>
        <v>1.0994894040618686</v>
      </c>
      <c r="H55" s="66">
        <f t="shared" si="1"/>
        <v>0.22431523517950666</v>
      </c>
      <c r="I55" s="59">
        <v>17.171539878767422</v>
      </c>
      <c r="J55" s="60">
        <v>9.0676534767907881</v>
      </c>
      <c r="K55" s="60">
        <v>12.632936015230527</v>
      </c>
      <c r="L55" s="60">
        <f t="shared" si="2"/>
        <v>4.5386038635368955</v>
      </c>
      <c r="M55" s="60">
        <v>0</v>
      </c>
      <c r="N55" s="65">
        <f t="shared" si="3"/>
        <v>0</v>
      </c>
      <c r="O55" s="59">
        <v>9.7766567374523561</v>
      </c>
      <c r="P55" s="60">
        <v>13.488395729487044</v>
      </c>
      <c r="Q55" s="60">
        <v>14.304050761040713</v>
      </c>
      <c r="R55" s="60">
        <f t="shared" si="4"/>
        <v>-4.5273940235883572</v>
      </c>
      <c r="S55" s="60">
        <v>0</v>
      </c>
      <c r="T55" s="65">
        <f t="shared" si="5"/>
        <v>0</v>
      </c>
      <c r="U55" s="59">
        <v>25.186649063454084</v>
      </c>
      <c r="V55" s="60">
        <v>5.8324798410211338</v>
      </c>
      <c r="W55" s="60">
        <v>14.092848238607507</v>
      </c>
      <c r="X55" s="60">
        <f t="shared" si="6"/>
        <v>11.093800824846577</v>
      </c>
      <c r="Y55" s="60">
        <v>0</v>
      </c>
      <c r="Z55" s="65">
        <f t="shared" si="8"/>
        <v>0</v>
      </c>
    </row>
    <row r="56" spans="1:26">
      <c r="A56" t="s">
        <v>160</v>
      </c>
      <c r="B56" s="5" t="s">
        <v>161</v>
      </c>
      <c r="C56" s="59">
        <v>3457.5221461290425</v>
      </c>
      <c r="D56" s="60">
        <v>1734.8760965751155</v>
      </c>
      <c r="E56" s="60">
        <v>1522.1170241659404</v>
      </c>
      <c r="F56" s="60">
        <f t="shared" si="0"/>
        <v>1935.4051219631021</v>
      </c>
      <c r="G56" s="60">
        <f t="shared" si="10"/>
        <v>212.75907240917513</v>
      </c>
      <c r="H56" s="67">
        <f t="shared" si="1"/>
        <v>0.10992999346481595</v>
      </c>
      <c r="I56" s="59">
        <v>3631.7806843593098</v>
      </c>
      <c r="J56" s="60">
        <v>2050.1140178889718</v>
      </c>
      <c r="K56" s="60">
        <v>1476.2488086369387</v>
      </c>
      <c r="L56" s="60">
        <f t="shared" si="2"/>
        <v>2155.5318757223713</v>
      </c>
      <c r="M56" s="60">
        <f t="shared" si="9"/>
        <v>573.86520925203308</v>
      </c>
      <c r="N56" s="67">
        <f t="shared" si="3"/>
        <v>0.26622905266001545</v>
      </c>
      <c r="O56" s="59">
        <v>4894.4387791870859</v>
      </c>
      <c r="P56" s="60">
        <v>2462.0818338223685</v>
      </c>
      <c r="Q56" s="60">
        <v>2334.4210842018447</v>
      </c>
      <c r="R56" s="60">
        <f t="shared" si="4"/>
        <v>2560.0176949852412</v>
      </c>
      <c r="S56" s="60">
        <f t="shared" si="11"/>
        <v>127.6607496205238</v>
      </c>
      <c r="T56" s="67">
        <f t="shared" si="5"/>
        <v>4.9867135633708884E-2</v>
      </c>
      <c r="U56" s="59">
        <v>3163.0233448854419</v>
      </c>
      <c r="V56" s="60">
        <v>1845.9798696831888</v>
      </c>
      <c r="W56" s="60">
        <v>1587.7942348831125</v>
      </c>
      <c r="X56" s="60">
        <f t="shared" si="6"/>
        <v>1575.2291100023294</v>
      </c>
      <c r="Y56" s="60">
        <f t="shared" si="7"/>
        <v>258.18563480007629</v>
      </c>
      <c r="Z56" s="67">
        <f t="shared" si="8"/>
        <v>0.16390354467211091</v>
      </c>
    </row>
    <row r="57" spans="1:26">
      <c r="A57" t="s">
        <v>162</v>
      </c>
      <c r="B57" s="5" t="s">
        <v>163</v>
      </c>
      <c r="C57" s="59">
        <v>1830.5205376246877</v>
      </c>
      <c r="D57" s="60">
        <v>23.352230127763754</v>
      </c>
      <c r="E57" s="60">
        <v>19.279506322557825</v>
      </c>
      <c r="F57" s="60">
        <f t="shared" si="0"/>
        <v>1811.2410313021298</v>
      </c>
      <c r="G57" s="60">
        <f t="shared" si="10"/>
        <v>4.0727238052059285</v>
      </c>
      <c r="H57" s="66">
        <f t="shared" si="1"/>
        <v>2.2485819031374211E-3</v>
      </c>
      <c r="I57" s="59">
        <v>1808.3777934826942</v>
      </c>
      <c r="J57" s="60">
        <v>25.554296161864947</v>
      </c>
      <c r="K57" s="60">
        <v>18.047051450329327</v>
      </c>
      <c r="L57" s="60">
        <f t="shared" si="2"/>
        <v>1790.3307420323649</v>
      </c>
      <c r="M57" s="60">
        <f t="shared" si="9"/>
        <v>7.5072447115356198</v>
      </c>
      <c r="N57" s="66">
        <f t="shared" si="3"/>
        <v>4.1932166695710501E-3</v>
      </c>
      <c r="O57" s="59">
        <v>2567.5944756734252</v>
      </c>
      <c r="P57" s="60">
        <v>27.876017840939891</v>
      </c>
      <c r="Q57" s="60">
        <v>30.51530829022019</v>
      </c>
      <c r="R57" s="60">
        <f t="shared" si="4"/>
        <v>2537.079167383205</v>
      </c>
      <c r="S57" s="60">
        <v>0</v>
      </c>
      <c r="T57" s="65">
        <f t="shared" si="5"/>
        <v>0</v>
      </c>
      <c r="U57" s="59">
        <v>1733.6810105344227</v>
      </c>
      <c r="V57" s="60">
        <v>22.357839390581013</v>
      </c>
      <c r="W57" s="60">
        <v>18.790464318143343</v>
      </c>
      <c r="X57" s="60">
        <f t="shared" si="6"/>
        <v>1714.8905462162793</v>
      </c>
      <c r="Y57" s="60">
        <f t="shared" si="7"/>
        <v>3.5673750724376703</v>
      </c>
      <c r="Z57" s="66">
        <f t="shared" si="8"/>
        <v>2.0802348466546147E-3</v>
      </c>
    </row>
    <row r="58" spans="1:26">
      <c r="A58" t="s">
        <v>164</v>
      </c>
      <c r="B58" s="5" t="s">
        <v>165</v>
      </c>
      <c r="C58" s="59">
        <v>14126.743294759366</v>
      </c>
      <c r="D58" s="60">
        <v>1947.9651964909599</v>
      </c>
      <c r="E58" s="60">
        <v>893.60511805055523</v>
      </c>
      <c r="F58" s="60">
        <f t="shared" si="0"/>
        <v>13233.138176708811</v>
      </c>
      <c r="G58" s="60">
        <f t="shared" si="10"/>
        <v>1054.3600784404048</v>
      </c>
      <c r="H58" s="67">
        <f t="shared" si="1"/>
        <v>7.9675740127625017E-2</v>
      </c>
      <c r="I58" s="59">
        <v>13750.110557923013</v>
      </c>
      <c r="J58" s="60">
        <v>1738.5164711410703</v>
      </c>
      <c r="K58" s="60">
        <v>863.55141189825827</v>
      </c>
      <c r="L58" s="60">
        <f t="shared" si="2"/>
        <v>12886.559146024756</v>
      </c>
      <c r="M58" s="60">
        <f t="shared" si="9"/>
        <v>874.965059242812</v>
      </c>
      <c r="N58" s="67">
        <f t="shared" si="3"/>
        <v>6.7897492986925143E-2</v>
      </c>
      <c r="O58" s="59">
        <v>18417.999211268056</v>
      </c>
      <c r="P58" s="60">
        <v>2409.0274772863863</v>
      </c>
      <c r="Q58" s="60">
        <v>1161.488921796506</v>
      </c>
      <c r="R58" s="60">
        <f t="shared" si="4"/>
        <v>17256.510289471549</v>
      </c>
      <c r="S58" s="60">
        <f t="shared" si="11"/>
        <v>1247.5385554898803</v>
      </c>
      <c r="T58" s="67">
        <f t="shared" si="5"/>
        <v>7.2293791419173664E-2</v>
      </c>
      <c r="U58" s="59">
        <v>12718.208333333334</v>
      </c>
      <c r="V58" s="60">
        <v>1657.3963548235054</v>
      </c>
      <c r="W58" s="60">
        <v>862.01255059482583</v>
      </c>
      <c r="X58" s="60">
        <f t="shared" si="6"/>
        <v>11856.195782738509</v>
      </c>
      <c r="Y58" s="60">
        <f t="shared" si="7"/>
        <v>795.38380422867954</v>
      </c>
      <c r="Z58" s="67">
        <f t="shared" si="8"/>
        <v>6.7085920206098701E-2</v>
      </c>
    </row>
    <row r="59" spans="1:26">
      <c r="A59" t="s">
        <v>166</v>
      </c>
      <c r="B59" s="5" t="s">
        <v>167</v>
      </c>
      <c r="C59" s="59">
        <v>4171.5631347376675</v>
      </c>
      <c r="D59" s="60">
        <v>60.326594496723033</v>
      </c>
      <c r="E59" s="60">
        <v>49.162741122522455</v>
      </c>
      <c r="F59" s="60">
        <f t="shared" si="0"/>
        <v>4122.4003936151448</v>
      </c>
      <c r="G59" s="60">
        <f t="shared" si="10"/>
        <v>11.163853374200578</v>
      </c>
      <c r="H59" s="66">
        <f t="shared" si="1"/>
        <v>2.7080953590755946E-3</v>
      </c>
      <c r="I59" s="59">
        <v>4056.7762963588034</v>
      </c>
      <c r="J59" s="60">
        <v>32.973285370148318</v>
      </c>
      <c r="K59" s="60">
        <v>37.898808045691581</v>
      </c>
      <c r="L59" s="60">
        <f t="shared" si="2"/>
        <v>4018.8774883131118</v>
      </c>
      <c r="M59" s="60">
        <v>0</v>
      </c>
      <c r="N59" s="65">
        <f t="shared" si="3"/>
        <v>0</v>
      </c>
      <c r="O59" s="59">
        <v>5468.8173625124118</v>
      </c>
      <c r="P59" s="60">
        <v>62.046620355640407</v>
      </c>
      <c r="Q59" s="60">
        <v>73.42746057334233</v>
      </c>
      <c r="R59" s="60">
        <f t="shared" si="4"/>
        <v>5395.3899019390692</v>
      </c>
      <c r="S59" s="60">
        <v>0</v>
      </c>
      <c r="T59" s="65">
        <f t="shared" si="5"/>
        <v>0</v>
      </c>
      <c r="U59" s="59">
        <v>3907.0789359683145</v>
      </c>
      <c r="V59" s="60">
        <v>46.659838728169071</v>
      </c>
      <c r="W59" s="60">
        <v>32.883312556750852</v>
      </c>
      <c r="X59" s="60">
        <f t="shared" si="6"/>
        <v>3874.1956234115637</v>
      </c>
      <c r="Y59" s="60">
        <f t="shared" si="7"/>
        <v>13.776526171418219</v>
      </c>
      <c r="Z59" s="66">
        <f t="shared" si="8"/>
        <v>3.5559707125183311E-3</v>
      </c>
    </row>
    <row r="60" spans="1:26" ht="15.75" thickBot="1">
      <c r="A60" t="s">
        <v>168</v>
      </c>
      <c r="B60" s="5" t="s">
        <v>169</v>
      </c>
      <c r="C60" s="61">
        <v>9.1985956664557165</v>
      </c>
      <c r="D60" s="62">
        <v>5.8380575319409385</v>
      </c>
      <c r="E60" s="62">
        <v>1.9279506322557827</v>
      </c>
      <c r="F60" s="62">
        <f t="shared" si="0"/>
        <v>7.2706450341999336</v>
      </c>
      <c r="G60" s="62">
        <f t="shared" si="10"/>
        <v>3.9101068996851556</v>
      </c>
      <c r="H60" s="69">
        <f t="shared" si="1"/>
        <v>0.53779367322880534</v>
      </c>
      <c r="I60" s="61">
        <v>7.5125486969607476</v>
      </c>
      <c r="J60" s="62">
        <v>4.1216606712685397</v>
      </c>
      <c r="K60" s="62">
        <v>2.7070577175493988</v>
      </c>
      <c r="L60" s="62">
        <f t="shared" si="2"/>
        <v>4.8054909794113492</v>
      </c>
      <c r="M60" s="62">
        <f t="shared" si="9"/>
        <v>1.4146029537191409</v>
      </c>
      <c r="N60" s="69">
        <f t="shared" si="3"/>
        <v>0.29437220042236417</v>
      </c>
      <c r="O60" s="61">
        <v>10.998738829633901</v>
      </c>
      <c r="P60" s="62">
        <v>0.89922638196580296</v>
      </c>
      <c r="Q60" s="62">
        <v>2.8608101522081428</v>
      </c>
      <c r="R60" s="62">
        <f t="shared" si="4"/>
        <v>8.1379286774257587</v>
      </c>
      <c r="S60" s="62">
        <v>0</v>
      </c>
      <c r="T60" s="68">
        <f t="shared" si="5"/>
        <v>0</v>
      </c>
      <c r="U60" s="61">
        <v>6.296662265863521</v>
      </c>
      <c r="V60" s="62">
        <v>2.9162399205105669</v>
      </c>
      <c r="W60" s="62">
        <v>3.5232120596518768</v>
      </c>
      <c r="X60" s="62">
        <f>U60-W60</f>
        <v>2.7734502062116442</v>
      </c>
      <c r="Y60" s="62">
        <v>0</v>
      </c>
      <c r="Z60" s="68">
        <f>Y60/X60</f>
        <v>0</v>
      </c>
    </row>
  </sheetData>
  <mergeCells count="12">
    <mergeCell ref="T1:T3"/>
    <mergeCell ref="U1:W2"/>
    <mergeCell ref="X1:Y2"/>
    <mergeCell ref="Z1:Z3"/>
    <mergeCell ref="C1:E2"/>
    <mergeCell ref="F1:G2"/>
    <mergeCell ref="I1:K2"/>
    <mergeCell ref="L1:M2"/>
    <mergeCell ref="O1:Q2"/>
    <mergeCell ref="R1:S2"/>
    <mergeCell ref="H1:H3"/>
    <mergeCell ref="N1:N3"/>
  </mergeCells>
  <conditionalFormatting sqref="A1:XFD1048576">
    <cfRule type="cellIs" dxfId="1" priority="6" operator="equal">
      <formula>0</formula>
    </cfRule>
  </conditionalFormatting>
  <conditionalFormatting sqref="Y3">
    <cfRule type="cellIs" dxfId="0" priority="2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 Sorted by Sample</vt:lpstr>
      <vt:lpstr>Positive Control Normalized</vt:lpstr>
      <vt:lpstr>% Methylated of Average</vt:lpstr>
      <vt:lpstr>% Methylated per Sample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Lynn Harper</dc:creator>
  <cp:lastModifiedBy>pwebster</cp:lastModifiedBy>
  <dcterms:created xsi:type="dcterms:W3CDTF">2011-10-05T22:46:08Z</dcterms:created>
  <dcterms:modified xsi:type="dcterms:W3CDTF">2011-10-06T19:55:26Z</dcterms:modified>
</cp:coreProperties>
</file>