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140" yWindow="500" windowWidth="2552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K6" i="1"/>
  <c r="K7" i="1"/>
  <c r="K4" i="1"/>
  <c r="J5" i="1"/>
  <c r="J6" i="1"/>
  <c r="J7" i="1"/>
  <c r="J4" i="1"/>
  <c r="G4" i="1"/>
  <c r="H4" i="1"/>
  <c r="G5" i="1"/>
  <c r="H5" i="1"/>
  <c r="G6" i="1"/>
  <c r="H6" i="1"/>
  <c r="G7" i="1"/>
  <c r="H7" i="1"/>
  <c r="F7" i="1"/>
  <c r="F6" i="1"/>
  <c r="F5" i="1"/>
  <c r="F4" i="1"/>
  <c r="H10" i="1"/>
  <c r="H9" i="1"/>
  <c r="H32" i="1"/>
  <c r="H11" i="1"/>
  <c r="H33" i="1"/>
  <c r="H12" i="1"/>
  <c r="H34" i="1"/>
  <c r="H31" i="1"/>
  <c r="G32" i="1"/>
  <c r="G33" i="1"/>
  <c r="G34" i="1"/>
  <c r="G31" i="1"/>
  <c r="F32" i="1"/>
  <c r="F33" i="1"/>
  <c r="F34" i="1"/>
  <c r="F31" i="1"/>
  <c r="M11" i="1"/>
  <c r="M12" i="1"/>
  <c r="M10" i="1"/>
  <c r="L11" i="1"/>
  <c r="L12" i="1"/>
  <c r="L10" i="1"/>
  <c r="K11" i="1"/>
  <c r="K12" i="1"/>
  <c r="K10" i="1"/>
  <c r="L9" i="1"/>
  <c r="M9" i="1"/>
  <c r="K9" i="1"/>
</calcChain>
</file>

<file path=xl/sharedStrings.xml><?xml version="1.0" encoding="utf-8"?>
<sst xmlns="http://schemas.openxmlformats.org/spreadsheetml/2006/main" count="33" uniqueCount="11">
  <si>
    <t>mRNA</t>
  </si>
  <si>
    <t>CDS</t>
  </si>
  <si>
    <t>introns</t>
  </si>
  <si>
    <t>all</t>
  </si>
  <si>
    <t>&gt;25</t>
  </si>
  <si>
    <t>&gt;50</t>
  </si>
  <si>
    <t>&gt;75</t>
  </si>
  <si>
    <t>25-50%</t>
  </si>
  <si>
    <t>50-75%</t>
  </si>
  <si>
    <t>&gt;75%</t>
  </si>
  <si>
    <t>&lt;25%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</si>
</sst>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Sheet1!$G$8</c:f>
              <c:strCache>
                <c:ptCount val="1"/>
                <c:pt idx="0">
                  <c:v>CDS</c:v>
                </c:pt>
              </c:strCache>
            </c:strRef>
          </c:tx>
          <c:marker>
            <c:symbol val="none"/>
          </c:marker>
          <c:val>
            <c:numRef>
              <c:f>Sheet1!$G$9:$G$12</c:f>
              <c:numCache>
                <c:formatCode>General</c:formatCode>
                <c:ptCount val="4"/>
                <c:pt idx="0">
                  <c:v>441597.0</c:v>
                </c:pt>
                <c:pt idx="1">
                  <c:v>366941.0</c:v>
                </c:pt>
                <c:pt idx="2">
                  <c:v>357487.0</c:v>
                </c:pt>
                <c:pt idx="3">
                  <c:v>328419.0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Sheet1!$H$8</c:f>
              <c:strCache>
                <c:ptCount val="1"/>
                <c:pt idx="0">
                  <c:v>introns</c:v>
                </c:pt>
              </c:strCache>
            </c:strRef>
          </c:tx>
          <c:marker>
            <c:symbol val="none"/>
          </c:marker>
          <c:val>
            <c:numRef>
              <c:f>Sheet1!$H$9:$H$12</c:f>
              <c:numCache>
                <c:formatCode>General</c:formatCode>
                <c:ptCount val="4"/>
                <c:pt idx="0">
                  <c:v>1.00809E6</c:v>
                </c:pt>
                <c:pt idx="1">
                  <c:v>702194.0</c:v>
                </c:pt>
                <c:pt idx="2">
                  <c:v>650089.0</c:v>
                </c:pt>
                <c:pt idx="3">
                  <c:v>544246.0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44552"/>
        <c:axId val="437874120"/>
      </c:lineChart>
      <c:catAx>
        <c:axId val="509244552"/>
        <c:scaling>
          <c:orientation val="minMax"/>
        </c:scaling>
        <c:delete val="0"/>
        <c:axPos val="b"/>
        <c:majorTickMark val="out"/>
        <c:minorTickMark val="none"/>
        <c:tickLblPos val="nextTo"/>
        <c:crossAx val="437874120"/>
        <c:crosses val="autoZero"/>
        <c:auto val="1"/>
        <c:lblAlgn val="ctr"/>
        <c:lblOffset val="100"/>
        <c:noMultiLvlLbl val="0"/>
      </c:catAx>
      <c:valAx>
        <c:axId val="437874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244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Sheet1!$L$8</c:f>
              <c:strCache>
                <c:ptCount val="1"/>
                <c:pt idx="0">
                  <c:v>CDS</c:v>
                </c:pt>
              </c:strCache>
            </c:strRef>
          </c:tx>
          <c:marker>
            <c:symbol val="none"/>
          </c:marker>
          <c:val>
            <c:numRef>
              <c:f>Sheet1!$L$9:$L$12</c:f>
              <c:numCache>
                <c:formatCode>General</c:formatCode>
                <c:ptCount val="4"/>
                <c:pt idx="0">
                  <c:v>0.0</c:v>
                </c:pt>
                <c:pt idx="1">
                  <c:v>74656.0</c:v>
                </c:pt>
                <c:pt idx="2">
                  <c:v>84110.0</c:v>
                </c:pt>
                <c:pt idx="3">
                  <c:v>113178.0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Sheet1!$M$8</c:f>
              <c:strCache>
                <c:ptCount val="1"/>
                <c:pt idx="0">
                  <c:v>introns</c:v>
                </c:pt>
              </c:strCache>
            </c:strRef>
          </c:tx>
          <c:marker>
            <c:symbol val="none"/>
          </c:marker>
          <c:val>
            <c:numRef>
              <c:f>Sheet1!$M$9:$M$12</c:f>
              <c:numCache>
                <c:formatCode>General</c:formatCode>
                <c:ptCount val="4"/>
                <c:pt idx="0">
                  <c:v>0.0</c:v>
                </c:pt>
                <c:pt idx="1">
                  <c:v>305896.0</c:v>
                </c:pt>
                <c:pt idx="2">
                  <c:v>358001.0</c:v>
                </c:pt>
                <c:pt idx="3">
                  <c:v>463844.0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058280"/>
        <c:axId val="421072584"/>
      </c:lineChart>
      <c:catAx>
        <c:axId val="421058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21072584"/>
        <c:crosses val="autoZero"/>
        <c:auto val="1"/>
        <c:lblAlgn val="ctr"/>
        <c:lblOffset val="100"/>
        <c:noMultiLvlLbl val="0"/>
      </c:catAx>
      <c:valAx>
        <c:axId val="421072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058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Sheet1!$G$30</c:f>
              <c:strCache>
                <c:ptCount val="1"/>
                <c:pt idx="0">
                  <c:v>CDS</c:v>
                </c:pt>
              </c:strCache>
            </c:strRef>
          </c:tx>
          <c:marker>
            <c:symbol val="none"/>
          </c:marker>
          <c:cat>
            <c:strRef>
              <c:f>Sheet1!$E$9:$E$12</c:f>
              <c:strCache>
                <c:ptCount val="4"/>
                <c:pt idx="0">
                  <c:v>all</c:v>
                </c:pt>
                <c:pt idx="1">
                  <c:v>&gt;25</c:v>
                </c:pt>
                <c:pt idx="2">
                  <c:v>&gt;50</c:v>
                </c:pt>
                <c:pt idx="3">
                  <c:v>&gt;75</c:v>
                </c:pt>
              </c:strCache>
            </c:strRef>
          </c:cat>
          <c:val>
            <c:numRef>
              <c:f>Sheet1!$G$31:$G$34</c:f>
              <c:numCache>
                <c:formatCode>General</c:formatCode>
                <c:ptCount val="4"/>
                <c:pt idx="0">
                  <c:v>1.0</c:v>
                </c:pt>
                <c:pt idx="1">
                  <c:v>0.830940880486054</c:v>
                </c:pt>
                <c:pt idx="2">
                  <c:v>0.809532220554034</c:v>
                </c:pt>
                <c:pt idx="3">
                  <c:v>0.743707498012894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Sheet1!$H$30</c:f>
              <c:strCache>
                <c:ptCount val="1"/>
                <c:pt idx="0">
                  <c:v>introns</c:v>
                </c:pt>
              </c:strCache>
            </c:strRef>
          </c:tx>
          <c:marker>
            <c:symbol val="none"/>
          </c:marker>
          <c:cat>
            <c:strRef>
              <c:f>Sheet1!$E$9:$E$12</c:f>
              <c:strCache>
                <c:ptCount val="4"/>
                <c:pt idx="0">
                  <c:v>all</c:v>
                </c:pt>
                <c:pt idx="1">
                  <c:v>&gt;25</c:v>
                </c:pt>
                <c:pt idx="2">
                  <c:v>&gt;50</c:v>
                </c:pt>
                <c:pt idx="3">
                  <c:v>&gt;75</c:v>
                </c:pt>
              </c:strCache>
            </c:strRef>
          </c:cat>
          <c:val>
            <c:numRef>
              <c:f>Sheet1!$H$31:$H$34</c:f>
              <c:numCache>
                <c:formatCode>General</c:formatCode>
                <c:ptCount val="4"/>
                <c:pt idx="0">
                  <c:v>1.0</c:v>
                </c:pt>
                <c:pt idx="1">
                  <c:v>0.69655883899255</c:v>
                </c:pt>
                <c:pt idx="2">
                  <c:v>0.644871985636203</c:v>
                </c:pt>
                <c:pt idx="3">
                  <c:v>0.539878383874456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37752"/>
        <c:axId val="507100760"/>
      </c:lineChart>
      <c:catAx>
        <c:axId val="507437752"/>
        <c:scaling>
          <c:orientation val="minMax"/>
        </c:scaling>
        <c:delete val="0"/>
        <c:axPos val="b"/>
        <c:majorTickMark val="out"/>
        <c:minorTickMark val="none"/>
        <c:tickLblPos val="nextTo"/>
        <c:crossAx val="507100760"/>
        <c:crosses val="autoZero"/>
        <c:auto val="1"/>
        <c:lblAlgn val="ctr"/>
        <c:lblOffset val="100"/>
        <c:noMultiLvlLbl val="0"/>
      </c:catAx>
      <c:valAx>
        <c:axId val="507100760"/>
        <c:scaling>
          <c:orientation val="minMax"/>
          <c:max val="1.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07437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Sheet1!$D$40</c:f>
              <c:strCache>
                <c:ptCount val="1"/>
                <c:pt idx="0">
                  <c:v>CDS</c:v>
                </c:pt>
              </c:strCache>
            </c:strRef>
          </c:tx>
          <c:xVal>
            <c:numRef>
              <c:f>Sheet1!$E$38:$H$38</c:f>
              <c:numCache>
                <c:formatCode>General</c:formatCode>
                <c:ptCount val="4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100.0</c:v>
                </c:pt>
              </c:numCache>
            </c:numRef>
          </c:xVal>
          <c:yVal>
            <c:numRef>
              <c:f>Sheet1!$E$40:$H$40</c:f>
              <c:numCache>
                <c:formatCode>General</c:formatCode>
                <c:ptCount val="4"/>
                <c:pt idx="0">
                  <c:v>1.0</c:v>
                </c:pt>
                <c:pt idx="1">
                  <c:v>0.830940880486054</c:v>
                </c:pt>
                <c:pt idx="2">
                  <c:v>0.809532220554034</c:v>
                </c:pt>
                <c:pt idx="3">
                  <c:v>0.743707498012894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Sheet1!$D$41</c:f>
              <c:strCache>
                <c:ptCount val="1"/>
                <c:pt idx="0">
                  <c:v>introns</c:v>
                </c:pt>
              </c:strCache>
            </c:strRef>
          </c:tx>
          <c:xVal>
            <c:numRef>
              <c:f>Sheet1!$E$38:$H$38</c:f>
              <c:numCache>
                <c:formatCode>General</c:formatCode>
                <c:ptCount val="4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100.0</c:v>
                </c:pt>
              </c:numCache>
            </c:numRef>
          </c:xVal>
          <c:yVal>
            <c:numRef>
              <c:f>Sheet1!$E$41:$H$41</c:f>
              <c:numCache>
                <c:formatCode>General</c:formatCode>
                <c:ptCount val="4"/>
                <c:pt idx="0">
                  <c:v>1.0</c:v>
                </c:pt>
                <c:pt idx="1">
                  <c:v>0.69655883899255</c:v>
                </c:pt>
                <c:pt idx="2">
                  <c:v>0.644871985636203</c:v>
                </c:pt>
                <c:pt idx="3">
                  <c:v>0.539878383874456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33928"/>
        <c:axId val="536760248"/>
      </c:scatterChart>
      <c:valAx>
        <c:axId val="579033928"/>
        <c:scaling>
          <c:orientation val="minMax"/>
          <c:max val="100.0"/>
        </c:scaling>
        <c:delete val="0"/>
        <c:axPos val="b"/>
        <c:numFmt formatCode="General" sourceLinked="1"/>
        <c:majorTickMark val="out"/>
        <c:minorTickMark val="none"/>
        <c:tickLblPos val="nextTo"/>
        <c:crossAx val="536760248"/>
        <c:crosses val="autoZero"/>
        <c:crossBetween val="midCat"/>
      </c:valAx>
      <c:valAx>
        <c:axId val="536760248"/>
        <c:scaling>
          <c:orientation val="minMax"/>
          <c:max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033928"/>
        <c:crosses val="autoZero"/>
        <c:crossBetween val="midCat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CDS</c:v>
                </c:pt>
              </c:strCache>
            </c:strRef>
          </c:tx>
          <c:invertIfNegative val="0"/>
          <c:cat>
            <c:strRef>
              <c:f>Sheet1!$I$4:$I$7</c:f>
              <c:strCache>
                <c:ptCount val="4"/>
                <c:pt idx="0">
                  <c:v>&lt;25%</c:v>
                </c:pt>
                <c:pt idx="1">
                  <c:v>25-50%</c:v>
                </c:pt>
                <c:pt idx="2">
                  <c:v>50-75%</c:v>
                </c:pt>
                <c:pt idx="3">
                  <c:v>&gt;75%</c:v>
                </c:pt>
              </c:strCache>
            </c:strRef>
          </c:cat>
          <c:val>
            <c:numRef>
              <c:f>Sheet1!$J$4:$J$7</c:f>
              <c:numCache>
                <c:formatCode>General</c:formatCode>
                <c:ptCount val="4"/>
                <c:pt idx="0">
                  <c:v>0.169059119513946</c:v>
                </c:pt>
                <c:pt idx="1">
                  <c:v>0.0214086599320195</c:v>
                </c:pt>
                <c:pt idx="2">
                  <c:v>0.0658247225411404</c:v>
                </c:pt>
                <c:pt idx="3">
                  <c:v>0.743707498012894</c:v>
                </c:pt>
              </c:numCache>
            </c:numRef>
          </c:val>
        </c:ser>
        <c:ser>
          <c:idx val="1"/>
          <c:order val="1"/>
          <c:tx>
            <c:strRef>
              <c:f>Sheet1!$K$3</c:f>
              <c:strCache>
                <c:ptCount val="1"/>
                <c:pt idx="0">
                  <c:v>introns</c:v>
                </c:pt>
              </c:strCache>
            </c:strRef>
          </c:tx>
          <c:invertIfNegative val="0"/>
          <c:cat>
            <c:strRef>
              <c:f>Sheet1!$I$4:$I$7</c:f>
              <c:strCache>
                <c:ptCount val="4"/>
                <c:pt idx="0">
                  <c:v>&lt;25%</c:v>
                </c:pt>
                <c:pt idx="1">
                  <c:v>25-50%</c:v>
                </c:pt>
                <c:pt idx="2">
                  <c:v>50-75%</c:v>
                </c:pt>
                <c:pt idx="3">
                  <c:v>&gt;75%</c:v>
                </c:pt>
              </c:strCache>
            </c:strRef>
          </c:cat>
          <c:val>
            <c:numRef>
              <c:f>Sheet1!$K$4:$K$7</c:f>
              <c:numCache>
                <c:formatCode>General</c:formatCode>
                <c:ptCount val="4"/>
                <c:pt idx="0">
                  <c:v>0.30344116100745</c:v>
                </c:pt>
                <c:pt idx="1">
                  <c:v>0.0516868533563471</c:v>
                </c:pt>
                <c:pt idx="2">
                  <c:v>0.104993601761747</c:v>
                </c:pt>
                <c:pt idx="3">
                  <c:v>0.539878383874456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47592"/>
        <c:axId val="535495608"/>
      </c:barChart>
      <c:catAx>
        <c:axId val="420947592"/>
        <c:scaling>
          <c:orientation val="minMax"/>
        </c:scaling>
        <c:delete val="0"/>
        <c:axPos val="b"/>
        <c:majorTickMark val="out"/>
        <c:minorTickMark val="none"/>
        <c:tickLblPos val="nextTo"/>
        <c:crossAx val="535495608"/>
        <c:crosses val="autoZero"/>
        <c:auto val="1"/>
        <c:lblAlgn val="ctr"/>
        <c:lblOffset val="100"/>
        <c:noMultiLvlLbl val="0"/>
      </c:catAx>
      <c:valAx>
        <c:axId val="535495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947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&lt;25%</c:v>
                </c:pt>
              </c:strCache>
            </c:strRef>
          </c:tx>
          <c:invertIfNegative val="0"/>
          <c:cat>
            <c:strRef>
              <c:f>Sheet1!$J$3:$K$3</c:f>
              <c:strCache>
                <c:ptCount val="2"/>
                <c:pt idx="0">
                  <c:v>CDS</c:v>
                </c:pt>
                <c:pt idx="1">
                  <c:v>introns</c:v>
                </c:pt>
              </c:strCache>
            </c:strRef>
          </c:cat>
          <c:val>
            <c:numRef>
              <c:f>Sheet1!$J$4:$K$4</c:f>
              <c:numCache>
                <c:formatCode>General</c:formatCode>
                <c:ptCount val="2"/>
                <c:pt idx="0">
                  <c:v>0.169059119513946</c:v>
                </c:pt>
                <c:pt idx="1">
                  <c:v>0.30344116100745</c:v>
                </c:pt>
              </c:numCache>
            </c:numRef>
          </c:val>
        </c:ser>
        <c:ser>
          <c:idx val="1"/>
          <c:order val="1"/>
          <c:tx>
            <c:strRef>
              <c:f>Sheet1!$I$5</c:f>
              <c:strCache>
                <c:ptCount val="1"/>
                <c:pt idx="0">
                  <c:v>25-50%</c:v>
                </c:pt>
              </c:strCache>
            </c:strRef>
          </c:tx>
          <c:invertIfNegative val="0"/>
          <c:cat>
            <c:strRef>
              <c:f>Sheet1!$J$3:$K$3</c:f>
              <c:strCache>
                <c:ptCount val="2"/>
                <c:pt idx="0">
                  <c:v>CDS</c:v>
                </c:pt>
                <c:pt idx="1">
                  <c:v>introns</c:v>
                </c:pt>
              </c:strCache>
            </c:strRef>
          </c:cat>
          <c:val>
            <c:numRef>
              <c:f>Sheet1!$J$5:$K$5</c:f>
              <c:numCache>
                <c:formatCode>General</c:formatCode>
                <c:ptCount val="2"/>
                <c:pt idx="0">
                  <c:v>0.0214086599320195</c:v>
                </c:pt>
                <c:pt idx="1">
                  <c:v>0.0516868533563471</c:v>
                </c:pt>
              </c:numCache>
            </c:numRef>
          </c:val>
        </c:ser>
        <c:ser>
          <c:idx val="2"/>
          <c:order val="2"/>
          <c:tx>
            <c:strRef>
              <c:f>Sheet1!$I$6</c:f>
              <c:strCache>
                <c:ptCount val="1"/>
                <c:pt idx="0">
                  <c:v>50-75%</c:v>
                </c:pt>
              </c:strCache>
            </c:strRef>
          </c:tx>
          <c:invertIfNegative val="0"/>
          <c:cat>
            <c:strRef>
              <c:f>Sheet1!$J$3:$K$3</c:f>
              <c:strCache>
                <c:ptCount val="2"/>
                <c:pt idx="0">
                  <c:v>CDS</c:v>
                </c:pt>
                <c:pt idx="1">
                  <c:v>introns</c:v>
                </c:pt>
              </c:strCache>
            </c:strRef>
          </c:cat>
          <c:val>
            <c:numRef>
              <c:f>Sheet1!$J$6:$K$6</c:f>
              <c:numCache>
                <c:formatCode>General</c:formatCode>
                <c:ptCount val="2"/>
                <c:pt idx="0">
                  <c:v>0.0658247225411404</c:v>
                </c:pt>
                <c:pt idx="1">
                  <c:v>0.104993601761747</c:v>
                </c:pt>
              </c:numCache>
            </c:numRef>
          </c:val>
        </c:ser>
        <c:ser>
          <c:idx val="3"/>
          <c:order val="3"/>
          <c:tx>
            <c:strRef>
              <c:f>Sheet1!$I$7</c:f>
              <c:strCache>
                <c:ptCount val="1"/>
                <c:pt idx="0">
                  <c:v>&gt;75%</c:v>
                </c:pt>
              </c:strCache>
            </c:strRef>
          </c:tx>
          <c:invertIfNegative val="0"/>
          <c:cat>
            <c:strRef>
              <c:f>Sheet1!$J$3:$K$3</c:f>
              <c:strCache>
                <c:ptCount val="2"/>
                <c:pt idx="0">
                  <c:v>CDS</c:v>
                </c:pt>
                <c:pt idx="1">
                  <c:v>introns</c:v>
                </c:pt>
              </c:strCache>
            </c:strRef>
          </c:cat>
          <c:val>
            <c:numRef>
              <c:f>Sheet1!$J$7:$K$7</c:f>
              <c:numCache>
                <c:formatCode>General</c:formatCode>
                <c:ptCount val="2"/>
                <c:pt idx="0">
                  <c:v>0.743707498012894</c:v>
                </c:pt>
                <c:pt idx="1">
                  <c:v>0.539878383874456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659800"/>
        <c:axId val="579091144"/>
      </c:barChart>
      <c:catAx>
        <c:axId val="536659800"/>
        <c:scaling>
          <c:orientation val="minMax"/>
        </c:scaling>
        <c:delete val="0"/>
        <c:axPos val="b"/>
        <c:majorTickMark val="out"/>
        <c:minorTickMark val="none"/>
        <c:tickLblPos val="nextTo"/>
        <c:crossAx val="579091144"/>
        <c:crosses val="autoZero"/>
        <c:auto val="1"/>
        <c:lblAlgn val="ctr"/>
        <c:lblOffset val="100"/>
        <c:noMultiLvlLbl val="0"/>
      </c:catAx>
      <c:valAx>
        <c:axId val="57909114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of CG analyzed</a:t>
                </a:r>
              </a:p>
            </c:rich>
          </c:tx>
          <c:layout>
            <c:manualLayout>
              <c:xMode val="edge"/>
              <c:yMode val="edge"/>
              <c:x val="0.0140449438202247"/>
              <c:y val="0.3561231371502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36659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120650</xdr:rowOff>
    </xdr:from>
    <xdr:to>
      <xdr:col>7</xdr:col>
      <xdr:colOff>711200</xdr:colOff>
      <xdr:row>28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13</xdr:row>
      <xdr:rowOff>146050</xdr:rowOff>
    </xdr:from>
    <xdr:to>
      <xdr:col>14</xdr:col>
      <xdr:colOff>482600</xdr:colOff>
      <xdr:row>28</xdr:row>
      <xdr:rowOff>31750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101600</xdr:colOff>
      <xdr:row>30</xdr:row>
      <xdr:rowOff>107950</xdr:rowOff>
    </xdr:from>
    <xdr:to>
      <xdr:col>14</xdr:col>
      <xdr:colOff>647700</xdr:colOff>
      <xdr:row>45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736600</xdr:colOff>
      <xdr:row>7</xdr:row>
      <xdr:rowOff>19050</xdr:rowOff>
    </xdr:from>
    <xdr:to>
      <xdr:col>19</xdr:col>
      <xdr:colOff>355600</xdr:colOff>
      <xdr:row>21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368300</xdr:colOff>
      <xdr:row>5</xdr:row>
      <xdr:rowOff>146050</xdr:rowOff>
    </xdr:from>
    <xdr:to>
      <xdr:col>15</xdr:col>
      <xdr:colOff>812800</xdr:colOff>
      <xdr:row>20</xdr:row>
      <xdr:rowOff>31750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63500</xdr:colOff>
      <xdr:row>8</xdr:row>
      <xdr:rowOff>6350</xdr:rowOff>
    </xdr:from>
    <xdr:to>
      <xdr:col>10</xdr:col>
      <xdr:colOff>457200</xdr:colOff>
      <xdr:row>37</xdr:row>
      <xdr:rowOff>101600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41"/>
  <sheetViews>
    <sheetView tabSelected="1" workbookViewId="0">
      <selection activeCell="E3" sqref="E3:G7"/>
    </sheetView>
  </sheetViews>
  <sheetFormatPr baseColWidth="10" defaultRowHeight="15" x14ac:dyDescent="0"/>
  <sheetData>
    <row r="3" spans="5:13">
      <c r="F3" t="s">
        <v>0</v>
      </c>
      <c r="G3" t="s">
        <v>1</v>
      </c>
      <c r="H3" t="s">
        <v>2</v>
      </c>
      <c r="J3" t="s">
        <v>1</v>
      </c>
      <c r="K3" t="s">
        <v>2</v>
      </c>
    </row>
    <row r="4" spans="5:13">
      <c r="E4" t="s">
        <v>3</v>
      </c>
      <c r="F4">
        <f>F9-F10</f>
        <v>380552</v>
      </c>
      <c r="G4">
        <f t="shared" ref="G4:H4" si="0">G9-G10</f>
        <v>74656</v>
      </c>
      <c r="H4">
        <f t="shared" si="0"/>
        <v>305896</v>
      </c>
      <c r="I4" s="1" t="s">
        <v>10</v>
      </c>
      <c r="J4">
        <f>G4/(SUM($G$4:$G$7))</f>
        <v>0.16905911951394598</v>
      </c>
      <c r="K4">
        <f>H4/(SUM($H$4:$H$7))</f>
        <v>0.30344116100744972</v>
      </c>
    </row>
    <row r="5" spans="5:13">
      <c r="E5" t="s">
        <v>4</v>
      </c>
      <c r="F5">
        <f>F10-F11</f>
        <v>61559</v>
      </c>
      <c r="G5">
        <f t="shared" ref="G5:H5" si="1">G10-G11</f>
        <v>9454</v>
      </c>
      <c r="H5">
        <f t="shared" si="1"/>
        <v>52105</v>
      </c>
      <c r="I5" s="1" t="s">
        <v>7</v>
      </c>
      <c r="J5">
        <f t="shared" ref="J5:J7" si="2">G5/(SUM($G$4:$G$7))</f>
        <v>2.1408659932019465E-2</v>
      </c>
      <c r="K5">
        <f t="shared" ref="K5:K7" si="3">H5/(SUM($H$4:$H$7))</f>
        <v>5.1686853356347151E-2</v>
      </c>
    </row>
    <row r="6" spans="5:13">
      <c r="E6" t="s">
        <v>5</v>
      </c>
      <c r="F6">
        <f>F11-F12</f>
        <v>134911</v>
      </c>
      <c r="G6">
        <f t="shared" ref="G6:H6" si="4">G11-G12</f>
        <v>29068</v>
      </c>
      <c r="H6">
        <f t="shared" si="4"/>
        <v>105843</v>
      </c>
      <c r="I6" s="1" t="s">
        <v>8</v>
      </c>
      <c r="J6">
        <f t="shared" si="2"/>
        <v>6.5824722541140454E-2</v>
      </c>
      <c r="K6">
        <f t="shared" si="3"/>
        <v>0.10499360176174746</v>
      </c>
    </row>
    <row r="7" spans="5:13">
      <c r="E7" t="s">
        <v>6</v>
      </c>
      <c r="F7">
        <f>F12</f>
        <v>872665</v>
      </c>
      <c r="G7">
        <f t="shared" ref="G7:H7" si="5">G12</f>
        <v>328419</v>
      </c>
      <c r="H7">
        <f t="shared" si="5"/>
        <v>544246</v>
      </c>
      <c r="I7" s="1" t="s">
        <v>9</v>
      </c>
      <c r="J7">
        <f t="shared" si="2"/>
        <v>0.74370749801289415</v>
      </c>
      <c r="K7">
        <f t="shared" si="3"/>
        <v>0.53987838387445564</v>
      </c>
    </row>
    <row r="8" spans="5:13">
      <c r="F8" t="s">
        <v>0</v>
      </c>
      <c r="G8" t="s">
        <v>1</v>
      </c>
      <c r="H8" t="s">
        <v>2</v>
      </c>
      <c r="K8" t="s">
        <v>0</v>
      </c>
      <c r="L8" t="s">
        <v>1</v>
      </c>
      <c r="M8" t="s">
        <v>2</v>
      </c>
    </row>
    <row r="9" spans="5:13">
      <c r="E9" t="s">
        <v>3</v>
      </c>
      <c r="F9">
        <v>1449687</v>
      </c>
      <c r="G9">
        <v>441597</v>
      </c>
      <c r="H9">
        <f>F9-G9</f>
        <v>1008090</v>
      </c>
      <c r="J9" t="s">
        <v>3</v>
      </c>
      <c r="K9">
        <f>F9-F$9</f>
        <v>0</v>
      </c>
      <c r="L9">
        <f t="shared" ref="L9:M9" si="6">G9-G$9</f>
        <v>0</v>
      </c>
      <c r="M9">
        <f t="shared" si="6"/>
        <v>0</v>
      </c>
    </row>
    <row r="10" spans="5:13">
      <c r="E10" t="s">
        <v>4</v>
      </c>
      <c r="F10">
        <v>1069135</v>
      </c>
      <c r="G10">
        <v>366941</v>
      </c>
      <c r="H10">
        <f t="shared" ref="H10:H12" si="7">F10-G10</f>
        <v>702194</v>
      </c>
      <c r="J10" t="s">
        <v>4</v>
      </c>
      <c r="K10">
        <f>$F$9-F10</f>
        <v>380552</v>
      </c>
      <c r="L10">
        <f>$G$9-G10</f>
        <v>74656</v>
      </c>
      <c r="M10">
        <f>$H$9-H10</f>
        <v>305896</v>
      </c>
    </row>
    <row r="11" spans="5:13">
      <c r="E11" t="s">
        <v>5</v>
      </c>
      <c r="F11">
        <v>1007576</v>
      </c>
      <c r="G11">
        <v>357487</v>
      </c>
      <c r="H11">
        <f t="shared" si="7"/>
        <v>650089</v>
      </c>
      <c r="J11" t="s">
        <v>5</v>
      </c>
      <c r="K11">
        <f t="shared" ref="K11:K12" si="8">$F$9-F11</f>
        <v>442111</v>
      </c>
      <c r="L11">
        <f t="shared" ref="L11:L12" si="9">$G$9-G11</f>
        <v>84110</v>
      </c>
      <c r="M11">
        <f t="shared" ref="M11:M12" si="10">$H$9-H11</f>
        <v>358001</v>
      </c>
    </row>
    <row r="12" spans="5:13">
      <c r="E12" t="s">
        <v>6</v>
      </c>
      <c r="F12">
        <v>872665</v>
      </c>
      <c r="G12">
        <v>328419</v>
      </c>
      <c r="H12">
        <f t="shared" si="7"/>
        <v>544246</v>
      </c>
      <c r="J12" t="s">
        <v>6</v>
      </c>
      <c r="K12">
        <f t="shared" si="8"/>
        <v>577022</v>
      </c>
      <c r="L12">
        <f t="shared" si="9"/>
        <v>113178</v>
      </c>
      <c r="M12">
        <f t="shared" si="10"/>
        <v>463844</v>
      </c>
    </row>
    <row r="30" spans="5:8">
      <c r="F30" t="s">
        <v>0</v>
      </c>
      <c r="G30" t="s">
        <v>1</v>
      </c>
      <c r="H30" t="s">
        <v>2</v>
      </c>
    </row>
    <row r="31" spans="5:8">
      <c r="E31">
        <v>0</v>
      </c>
      <c r="F31">
        <f>F9/$F$9</f>
        <v>1</v>
      </c>
      <c r="G31">
        <f>G9/$G$9</f>
        <v>1</v>
      </c>
      <c r="H31">
        <f>H9/$H$9</f>
        <v>1</v>
      </c>
    </row>
    <row r="32" spans="5:8">
      <c r="E32">
        <v>25</v>
      </c>
      <c r="F32">
        <f t="shared" ref="F32:F34" si="11">F10/$F$9</f>
        <v>0.73749367967016333</v>
      </c>
      <c r="G32">
        <f t="shared" ref="G32:G34" si="12">G10/$G$9</f>
        <v>0.83094088048605408</v>
      </c>
      <c r="H32">
        <f t="shared" ref="H32:H34" si="13">H10/$H$9</f>
        <v>0.69655883899255022</v>
      </c>
    </row>
    <row r="33" spans="4:8">
      <c r="E33">
        <v>50</v>
      </c>
      <c r="F33">
        <f t="shared" si="11"/>
        <v>0.69503003062040292</v>
      </c>
      <c r="G33">
        <f t="shared" si="12"/>
        <v>0.80953222055403451</v>
      </c>
      <c r="H33">
        <f t="shared" si="13"/>
        <v>0.64487198563620307</v>
      </c>
    </row>
    <row r="34" spans="4:8">
      <c r="E34">
        <v>100</v>
      </c>
      <c r="F34">
        <f t="shared" si="11"/>
        <v>0.60196787306501331</v>
      </c>
      <c r="G34">
        <f t="shared" si="12"/>
        <v>0.74370749801289415</v>
      </c>
      <c r="H34">
        <f t="shared" si="13"/>
        <v>0.53987838387445564</v>
      </c>
    </row>
    <row r="38" spans="4:8">
      <c r="E38">
        <v>0</v>
      </c>
      <c r="F38">
        <v>25</v>
      </c>
      <c r="G38">
        <v>50</v>
      </c>
      <c r="H38">
        <v>100</v>
      </c>
    </row>
    <row r="39" spans="4:8">
      <c r="D39" t="s">
        <v>0</v>
      </c>
      <c r="E39">
        <v>1</v>
      </c>
      <c r="F39">
        <v>0.73749367967016333</v>
      </c>
      <c r="G39">
        <v>0.69503003062040292</v>
      </c>
      <c r="H39">
        <v>0.60196787306501331</v>
      </c>
    </row>
    <row r="40" spans="4:8">
      <c r="D40" t="s">
        <v>1</v>
      </c>
      <c r="E40">
        <v>1</v>
      </c>
      <c r="F40">
        <v>0.83094088048605408</v>
      </c>
      <c r="G40">
        <v>0.80953222055403451</v>
      </c>
      <c r="H40">
        <v>0.74370749801289415</v>
      </c>
    </row>
    <row r="41" spans="4:8">
      <c r="D41" t="s">
        <v>2</v>
      </c>
      <c r="E41">
        <v>1</v>
      </c>
      <c r="F41">
        <v>0.69655883899255022</v>
      </c>
      <c r="G41">
        <v>0.64487198563620307</v>
      </c>
      <c r="H41">
        <v>0.53987838387445564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Gavery</dc:creator>
  <cp:lastModifiedBy>Mackenzie Gavery</cp:lastModifiedBy>
  <dcterms:created xsi:type="dcterms:W3CDTF">2013-05-31T19:24:15Z</dcterms:created>
  <dcterms:modified xsi:type="dcterms:W3CDTF">2013-05-31T21:57:44Z</dcterms:modified>
</cp:coreProperties>
</file>